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раскр информации 22\"/>
    </mc:Choice>
  </mc:AlternateContent>
  <bookViews>
    <workbookView xWindow="120" yWindow="30" windowWidth="15180" windowHeight="7815"/>
  </bookViews>
  <sheets>
    <sheet name="СЕМ Форма 3 - б" sheetId="2" r:id="rId1"/>
  </sheets>
  <definedNames>
    <definedName name="_xlnm.Print_Area" localSheetId="0">'СЕМ Форма 3 - б'!$A$1:$DD$123,'СЕМ Форма 3 - б'!$DS$10</definedName>
  </definedNames>
  <calcPr calcId="162913"/>
</workbook>
</file>

<file path=xl/calcChain.xml><?xml version="1.0" encoding="utf-8"?>
<calcChain xmlns="http://schemas.openxmlformats.org/spreadsheetml/2006/main">
  <c r="AV35" i="2" l="1"/>
  <c r="AV119" i="2" l="1"/>
  <c r="AV101" i="2"/>
  <c r="AV95" i="2"/>
  <c r="AV89" i="2"/>
  <c r="AV93" i="2" s="1"/>
  <c r="AV83" i="2"/>
  <c r="AV77" i="2"/>
  <c r="AV81" i="2" s="1"/>
  <c r="AV71" i="2"/>
  <c r="AV75" i="2" s="1"/>
  <c r="AV65" i="2"/>
  <c r="AV69" i="2" s="1"/>
  <c r="AV59" i="2"/>
  <c r="AV53" i="2"/>
  <c r="AV57" i="2" s="1"/>
  <c r="AV47" i="2"/>
  <c r="AV41" i="2"/>
  <c r="AV45" i="2" s="1"/>
  <c r="AV39" i="2"/>
  <c r="AV29" i="2"/>
  <c r="AV23" i="2"/>
  <c r="AV17" i="2"/>
  <c r="BM17" i="2"/>
  <c r="AV11" i="2"/>
  <c r="AV15" i="2"/>
  <c r="AV27" i="2"/>
  <c r="AV33" i="2"/>
  <c r="AV51" i="2"/>
  <c r="AV63" i="2"/>
  <c r="AV87" i="2"/>
  <c r="AV99" i="2"/>
  <c r="AV105" i="2"/>
  <c r="AV107" i="2"/>
  <c r="AV111" i="2"/>
  <c r="AV113" i="2"/>
  <c r="BM23" i="2"/>
  <c r="BM101" i="2"/>
  <c r="BM95" i="2"/>
  <c r="BM47" i="2"/>
  <c r="BM11" i="2"/>
  <c r="AV21" i="2" l="1"/>
  <c r="BM89" i="2" l="1"/>
  <c r="CA89" i="2" s="1"/>
  <c r="CA93" i="2" s="1"/>
  <c r="BM83" i="2"/>
  <c r="BM87" i="2" s="1"/>
  <c r="BM77" i="2"/>
  <c r="BM93" i="2"/>
  <c r="BM71" i="2"/>
  <c r="BM75" i="2" s="1"/>
  <c r="BM41" i="2"/>
  <c r="BM45" i="2" s="1"/>
  <c r="BM35" i="2"/>
  <c r="BM29" i="2"/>
  <c r="CA29" i="2" s="1"/>
  <c r="CA33" i="2" s="1"/>
  <c r="BM59" i="2"/>
  <c r="BM53" i="2"/>
  <c r="BM65" i="2"/>
  <c r="CA65" i="2" s="1"/>
  <c r="CA69" i="2" s="1"/>
  <c r="BM113" i="2"/>
  <c r="BM33" i="2" l="1"/>
  <c r="CA41" i="2"/>
  <c r="CA45" i="2" s="1"/>
  <c r="CA83" i="2"/>
  <c r="CA87" i="2" s="1"/>
  <c r="BM69" i="2"/>
  <c r="CA71" i="2"/>
  <c r="CA75" i="2" s="1"/>
  <c r="BM63" i="2"/>
  <c r="CA59" i="2"/>
  <c r="CA63" i="2" s="1"/>
  <c r="AV117" i="2"/>
  <c r="BM117" i="2"/>
  <c r="CA113" i="2"/>
  <c r="CA117" i="2" s="1"/>
  <c r="BM107" i="2"/>
  <c r="CA107" i="2" l="1"/>
  <c r="CA111" i="2" s="1"/>
  <c r="BM111" i="2"/>
  <c r="BM105" i="2" l="1"/>
  <c r="CA101" i="2"/>
  <c r="CA105" i="2" s="1"/>
  <c r="BM99" i="2"/>
  <c r="CA95" i="2"/>
  <c r="CA99" i="2" s="1"/>
  <c r="CA11" i="2" l="1"/>
  <c r="CA15" i="2" s="1"/>
  <c r="BM15" i="2"/>
  <c r="BM21" i="2"/>
  <c r="BM57" i="2"/>
  <c r="CA47" i="2" l="1"/>
  <c r="CA51" i="2" s="1"/>
  <c r="BM39" i="2"/>
  <c r="CA77" i="2"/>
  <c r="CA81" i="2" s="1"/>
  <c r="BM81" i="2"/>
  <c r="CA53" i="2"/>
  <c r="CA57" i="2" s="1"/>
  <c r="CA17" i="2"/>
  <c r="CA21" i="2" s="1"/>
  <c r="CA23" i="2" l="1"/>
  <c r="CA27" i="2" s="1"/>
  <c r="BM27" i="2"/>
  <c r="BM51" i="2"/>
  <c r="CA35" i="2"/>
  <c r="CA39" i="2" s="1"/>
</calcChain>
</file>

<file path=xl/sharedStrings.xml><?xml version="1.0" encoding="utf-8"?>
<sst xmlns="http://schemas.openxmlformats.org/spreadsheetml/2006/main" count="148" uniqueCount="62">
  <si>
    <t>Форма № 3-б</t>
  </si>
  <si>
    <t xml:space="preserve">Содержание инвестиционной программы СЕМ на </t>
  </si>
  <si>
    <t xml:space="preserve"> г.</t>
  </si>
  <si>
    <t>№
п/п</t>
  </si>
  <si>
    <t>Наименование проекта в рамках инвестиционной программы СЕМ</t>
  </si>
  <si>
    <t>Срок реализации</t>
  </si>
  <si>
    <t>Расходы
на реализацию инвестиционной программы,
всего **
(тыс. руб.)</t>
  </si>
  <si>
    <t>Расходы на реализацию
инвестиционной программы</t>
  </si>
  <si>
    <t xml:space="preserve">в </t>
  </si>
  <si>
    <t xml:space="preserve"> году **</t>
  </si>
  <si>
    <t>начало
(мес./год)</t>
  </si>
  <si>
    <t>окончание
(мес./год)</t>
  </si>
  <si>
    <t>всего
(тыс. руб.)</t>
  </si>
  <si>
    <t>в том числе</t>
  </si>
  <si>
    <t>за счет собственных средств организации
(тыс. руб.)</t>
  </si>
  <si>
    <t>за счет средств бюджетов всех уровней бюджетной системы Российской Федерации ***
(тыс. руб.)</t>
  </si>
  <si>
    <t>1) Капитальное строительство,
в т.ч.:</t>
  </si>
  <si>
    <t>- реконструкция (модернизация);</t>
  </si>
  <si>
    <t>- новое строительство.</t>
  </si>
  <si>
    <t>2) Приобретение внеоборотных активов.</t>
  </si>
  <si>
    <t>3) Долгосрочные финансовые вложения.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</si>
  <si>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</si>
  <si>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</si>
  <si>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</si>
  <si>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</si>
  <si>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</si>
  <si>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</si>
  <si>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</si>
  <si>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</si>
  <si>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</si>
  <si>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</si>
  <si>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r>
      <t>____</t>
    </r>
    <r>
      <rPr>
        <sz val="11"/>
        <rFont val="Times New Roman"/>
        <family val="1"/>
        <charset val="204"/>
      </rPr>
      <t>*</t>
    </r>
    <r>
      <rPr>
        <sz val="11"/>
        <color indexed="9"/>
        <rFont val="Times New Roman"/>
        <family val="1"/>
        <charset val="204"/>
      </rPr>
      <t>_</t>
    </r>
    <r>
      <rPr>
        <sz val="11"/>
        <rFont val="Times New Roman"/>
        <family val="1"/>
        <charset val="204"/>
      </rPr>
      <t>Раскрывается информация о запланированных в рамках данного проекта инвестициях в разрезе объектов капитального строительства (с разделением по реконструируемым (модернизируемым) объектам и новым объектам), долгосрочных финансовых вложений, приобретаемых внеоборотных активов. При этом детализация приводится по объектам инвестиций, стоимость которых превышает 3 процента от стоимости запланированных инвестиций по соответствующим разделам, но при этом составляет не менее 1 процента суммы запланированных в целом по инвестиционной программе инвестиций.</t>
    </r>
  </si>
  <si>
    <r>
      <t>___</t>
    </r>
    <r>
      <rPr>
        <sz val="11"/>
        <rFont val="Times New Roman"/>
        <family val="1"/>
        <charset val="204"/>
      </rPr>
      <t>**</t>
    </r>
    <r>
      <rPr>
        <sz val="11"/>
        <color indexed="9"/>
        <rFont val="Times New Roman"/>
        <family val="1"/>
        <charset val="204"/>
      </rPr>
      <t>_</t>
    </r>
    <r>
      <rPr>
        <sz val="11"/>
        <rFont val="Times New Roman"/>
        <family val="1"/>
        <charset val="204"/>
      </rPr>
      <t>В текущих ценах.</t>
    </r>
  </si>
  <si>
    <r>
      <t>__</t>
    </r>
    <r>
      <rPr>
        <sz val="11"/>
        <rFont val="Times New Roman"/>
        <family val="1"/>
        <charset val="204"/>
      </rPr>
      <t>***</t>
    </r>
    <r>
      <rPr>
        <sz val="11"/>
        <color indexed="9"/>
        <rFont val="Times New Roman"/>
        <family val="1"/>
        <charset val="204"/>
      </rPr>
      <t>_</t>
    </r>
    <r>
      <rPr>
        <sz val="11"/>
        <rFont val="Times New Roman"/>
        <family val="1"/>
        <charset val="204"/>
      </rPr>
      <t>В случае, если предусмотрено финансирование реализации инвестиционной программы (инвестиционного проекта) за счет средств нескольких уровней бюджетной системы Российской Федерации, приводится расшифровка с детализацией по каждому уровню.</t>
    </r>
  </si>
  <si>
    <t>1</t>
  </si>
  <si>
    <t>2022</t>
  </si>
  <si>
    <r>
      <t>Кресло 1 шт</t>
    </r>
    <r>
      <rPr>
        <sz val="11"/>
        <rFont val="Times New Roman"/>
        <family val="1"/>
        <charset val="204"/>
      </rPr>
      <t xml:space="preserve">
в том числе *:</t>
    </r>
  </si>
  <si>
    <r>
      <t>Прибор 1шт.</t>
    </r>
    <r>
      <rPr>
        <sz val="11"/>
        <rFont val="Times New Roman"/>
        <family val="1"/>
        <charset val="204"/>
      </rPr>
      <t xml:space="preserve">
в том числе *:</t>
    </r>
  </si>
  <si>
    <r>
      <t xml:space="preserve">Аппарат высокочастотный электрохирургический ЭХВЧ 80-03 ФОТЕК 
</t>
    </r>
    <r>
      <rPr>
        <sz val="11"/>
        <rFont val="Times New Roman"/>
        <family val="1"/>
        <charset val="204"/>
      </rPr>
      <t>в том числе *:</t>
    </r>
  </si>
  <si>
    <r>
      <t xml:space="preserve">Холтер ИН-33
</t>
    </r>
    <r>
      <rPr>
        <sz val="11"/>
        <color rgb="FF0033CC"/>
        <rFont val="Times New Roman"/>
        <family val="1"/>
        <charset val="204"/>
      </rPr>
      <t>в том числе *:</t>
    </r>
  </si>
  <si>
    <r>
      <t xml:space="preserve">Массажные столы
</t>
    </r>
    <r>
      <rPr>
        <sz val="11"/>
        <color rgb="FF0033CC"/>
        <rFont val="Times New Roman"/>
        <family val="1"/>
        <charset val="204"/>
      </rPr>
      <t>в том числе *:</t>
    </r>
  </si>
  <si>
    <r>
      <t xml:space="preserve">Узи аппарат
</t>
    </r>
    <r>
      <rPr>
        <sz val="11"/>
        <color rgb="FF0033CC"/>
        <rFont val="Times New Roman"/>
        <family val="1"/>
        <charset val="204"/>
      </rPr>
      <t>в том числе *:</t>
    </r>
  </si>
  <si>
    <t>12</t>
  </si>
  <si>
    <t>Линза Гольдмана трехзеркальная (гониолинза)</t>
  </si>
  <si>
    <t>Авторефкератометр HRK-1Р Huvitz</t>
  </si>
  <si>
    <t>13</t>
  </si>
  <si>
    <r>
      <t xml:space="preserve">Эхосинускоп Sinuscan-201
</t>
    </r>
    <r>
      <rPr>
        <sz val="11"/>
        <color rgb="FF0033CC"/>
        <rFont val="Times New Roman"/>
        <family val="1"/>
        <charset val="204"/>
      </rPr>
      <t>в том числе *:</t>
    </r>
  </si>
  <si>
    <t>14</t>
  </si>
  <si>
    <r>
      <t xml:space="preserve">Кресло оториноларингологическое «Клер»
</t>
    </r>
    <r>
      <rPr>
        <sz val="11"/>
        <color rgb="FF0033CC"/>
        <rFont val="Times New Roman"/>
        <family val="1"/>
        <charset val="204"/>
      </rPr>
      <t>в том числе *:</t>
    </r>
  </si>
  <si>
    <r>
      <t xml:space="preserve">Отоскоп фиброоптический KaWe EUROLIGHT FO 30
</t>
    </r>
    <r>
      <rPr>
        <sz val="11"/>
        <color rgb="FF0033CC"/>
        <rFont val="Times New Roman"/>
        <family val="1"/>
        <charset val="204"/>
      </rPr>
      <t>в том числе *:</t>
    </r>
  </si>
  <si>
    <r>
      <t xml:space="preserve">Линза Volk Super 66
</t>
    </r>
    <r>
      <rPr>
        <sz val="11"/>
        <color rgb="FF0033CC"/>
        <rFont val="Times New Roman"/>
        <family val="1"/>
        <charset val="204"/>
      </rPr>
      <t>в том числе *:</t>
    </r>
  </si>
  <si>
    <r>
      <t xml:space="preserve">Автоматический бесконтактный пневмотонометр Pulsair DeskTop
</t>
    </r>
    <r>
      <rPr>
        <sz val="11"/>
        <color rgb="FF0033CC"/>
        <rFont val="Times New Roman"/>
        <family val="1"/>
        <charset val="204"/>
      </rPr>
      <t>в том числе *:</t>
    </r>
  </si>
  <si>
    <t>15</t>
  </si>
  <si>
    <t>16</t>
  </si>
  <si>
    <r>
      <t xml:space="preserve">Набор для глазных амбулаторных операций микрохирургический (расширенная комплектация, арт. К-мТ-Р) ПТО Медтехника, Россия
</t>
    </r>
    <r>
      <rPr>
        <sz val="11"/>
        <color rgb="FF0033CC"/>
        <rFont val="Times New Roman"/>
        <family val="1"/>
        <charset val="204"/>
      </rPr>
      <t>в том числе *:</t>
    </r>
  </si>
  <si>
    <r>
      <t xml:space="preserve">Набор инструментов для офтальмохирургии для промывания слезных путей микрохирургический (арт. К-мТ-ПСП) н3-13мт, Россия
</t>
    </r>
    <r>
      <rPr>
        <sz val="11"/>
        <color rgb="FF0033CC"/>
        <rFont val="Times New Roman"/>
        <family val="1"/>
        <charset val="204"/>
      </rPr>
      <t>в том числе *:</t>
    </r>
  </si>
  <si>
    <t>17</t>
  </si>
  <si>
    <t>18</t>
  </si>
  <si>
    <r>
      <t xml:space="preserve">Система электроэнцефалографическая "КОМПАКТ-НЕЙРО", 24 КАНАЛА
</t>
    </r>
    <r>
      <rPr>
        <sz val="11"/>
        <color rgb="FF0033CC"/>
        <rFont val="Times New Roman"/>
        <family val="1"/>
        <charset val="204"/>
      </rPr>
      <t>в том числе *:</t>
    </r>
  </si>
  <si>
    <t xml:space="preserve"> Тонзиллор-ММ ( Россия)</t>
  </si>
  <si>
    <r>
      <t xml:space="preserve">Столик приборный с электроприводом белый с черной окантовкой Stern Lift, Россия/Германия
</t>
    </r>
    <r>
      <rPr>
        <sz val="11"/>
        <color rgb="FF0033CC"/>
        <rFont val="Times New Roman"/>
        <family val="1"/>
        <charset val="204"/>
      </rPr>
      <t>в том числе *:</t>
    </r>
  </si>
  <si>
    <t>Приложение №2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</si>
</sst>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indexed="12"/>
      <name val="Times New Roman"/>
      <family val="1"/>
      <charset val="204"/>
    </font>
    <font>
      <sz val="11"/>
      <color indexed="9"/>
      <name val="Times New Roman"/>
      <family val="1"/>
      <charset val="204"/>
    </font>
    <font>
      <sz val="11"/>
      <color theme="8" tint="-0.249977111117893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rgb="FF0033CC"/>
      <name val="Times New Roman"/>
      <family val="1"/>
      <charset val="204"/>
    </font>
    <font>
      <sz val="11"/>
      <color rgb="FF0033CC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8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0" xfId="0" applyFont="1" applyAlignment="1">
      <alignment horizontal="right"/>
    </xf>
    <xf numFmtId="49" fontId="2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left" vertical="top"/>
    </xf>
    <xf numFmtId="0" fontId="1" fillId="0" borderId="1" xfId="0" applyNumberFormat="1" applyFont="1" applyBorder="1" applyAlignment="1">
      <alignment horizontal="left" vertical="top"/>
    </xf>
    <xf numFmtId="0" fontId="1" fillId="0" borderId="2" xfId="0" applyNumberFormat="1" applyFont="1" applyBorder="1" applyAlignment="1">
      <alignment horizontal="left" vertical="top"/>
    </xf>
    <xf numFmtId="0" fontId="1" fillId="0" borderId="3" xfId="0" applyNumberFormat="1" applyFont="1" applyBorder="1" applyAlignment="1">
      <alignment horizontal="left" vertical="top"/>
    </xf>
    <xf numFmtId="0" fontId="1" fillId="0" borderId="0" xfId="0" applyNumberFormat="1" applyFont="1" applyBorder="1" applyAlignment="1">
      <alignment horizontal="center"/>
    </xf>
    <xf numFmtId="3" fontId="1" fillId="0" borderId="0" xfId="0" applyNumberFormat="1" applyFont="1" applyAlignment="1">
      <alignment horizontal="left"/>
    </xf>
    <xf numFmtId="0" fontId="1" fillId="0" borderId="4" xfId="0" applyNumberFormat="1" applyFont="1" applyFill="1" applyBorder="1" applyAlignment="1">
      <alignment horizontal="left" vertical="top"/>
    </xf>
    <xf numFmtId="0" fontId="1" fillId="0" borderId="0" xfId="0" applyNumberFormat="1" applyFont="1" applyFill="1" applyBorder="1" applyAlignment="1">
      <alignment horizontal="left" vertical="top"/>
    </xf>
    <xf numFmtId="0" fontId="1" fillId="0" borderId="5" xfId="0" applyNumberFormat="1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6" fillId="0" borderId="0" xfId="0" applyNumberFormat="1" applyFont="1" applyFill="1" applyBorder="1" applyAlignment="1">
      <alignment horizontal="left" vertical="top"/>
    </xf>
    <xf numFmtId="49" fontId="1" fillId="0" borderId="5" xfId="0" applyNumberFormat="1" applyFont="1" applyFill="1" applyBorder="1" applyAlignment="1">
      <alignment horizontal="center" vertical="top"/>
    </xf>
    <xf numFmtId="49" fontId="1" fillId="0" borderId="0" xfId="0" applyNumberFormat="1" applyFont="1" applyFill="1" applyBorder="1" applyAlignment="1">
      <alignment horizontal="center" vertical="top"/>
    </xf>
    <xf numFmtId="49" fontId="1" fillId="0" borderId="10" xfId="0" applyNumberFormat="1" applyFont="1" applyFill="1" applyBorder="1" applyAlignment="1">
      <alignment horizontal="center" vertical="top"/>
    </xf>
    <xf numFmtId="49" fontId="1" fillId="0" borderId="0" xfId="0" applyNumberFormat="1" applyFont="1" applyFill="1" applyBorder="1" applyAlignment="1">
      <alignment horizontal="left" vertical="top" wrapText="1"/>
    </xf>
    <xf numFmtId="49" fontId="1" fillId="0" borderId="10" xfId="0" applyNumberFormat="1" applyFont="1" applyFill="1" applyBorder="1" applyAlignment="1">
      <alignment horizontal="left" vertical="top" wrapText="1"/>
    </xf>
    <xf numFmtId="49" fontId="1" fillId="0" borderId="6" xfId="0" applyNumberFormat="1" applyFont="1" applyFill="1" applyBorder="1" applyAlignment="1">
      <alignment horizontal="center" vertical="top"/>
    </xf>
    <xf numFmtId="49" fontId="1" fillId="0" borderId="7" xfId="0" applyNumberFormat="1" applyFont="1" applyFill="1" applyBorder="1" applyAlignment="1">
      <alignment horizontal="center" vertical="top"/>
    </xf>
    <xf numFmtId="49" fontId="1" fillId="0" borderId="8" xfId="0" applyNumberFormat="1" applyFont="1" applyFill="1" applyBorder="1" applyAlignment="1">
      <alignment horizontal="center" vertical="top"/>
    </xf>
    <xf numFmtId="3" fontId="1" fillId="0" borderId="6" xfId="0" applyNumberFormat="1" applyFont="1" applyFill="1" applyBorder="1" applyAlignment="1">
      <alignment horizontal="center" vertical="top"/>
    </xf>
    <xf numFmtId="3" fontId="1" fillId="0" borderId="7" xfId="0" applyNumberFormat="1" applyFont="1" applyFill="1" applyBorder="1" applyAlignment="1">
      <alignment horizontal="center" vertical="top"/>
    </xf>
    <xf numFmtId="3" fontId="1" fillId="0" borderId="8" xfId="0" applyNumberFormat="1" applyFont="1" applyFill="1" applyBorder="1" applyAlignment="1">
      <alignment horizontal="center" vertical="top"/>
    </xf>
    <xf numFmtId="3" fontId="1" fillId="0" borderId="1" xfId="0" applyNumberFormat="1" applyFont="1" applyFill="1" applyBorder="1" applyAlignment="1">
      <alignment horizontal="center" vertical="top"/>
    </xf>
    <xf numFmtId="3" fontId="1" fillId="0" borderId="2" xfId="0" applyNumberFormat="1" applyFont="1" applyFill="1" applyBorder="1" applyAlignment="1">
      <alignment horizontal="center" vertical="top"/>
    </xf>
    <xf numFmtId="3" fontId="1" fillId="0" borderId="3" xfId="0" applyNumberFormat="1" applyFont="1" applyFill="1" applyBorder="1" applyAlignment="1">
      <alignment horizontal="center" vertical="top"/>
    </xf>
    <xf numFmtId="0" fontId="1" fillId="0" borderId="6" xfId="0" applyNumberFormat="1" applyFont="1" applyFill="1" applyBorder="1" applyAlignment="1">
      <alignment horizontal="center" vertical="top"/>
    </xf>
    <xf numFmtId="0" fontId="1" fillId="0" borderId="7" xfId="0" applyNumberFormat="1" applyFont="1" applyFill="1" applyBorder="1" applyAlignment="1">
      <alignment horizontal="center" vertical="top"/>
    </xf>
    <xf numFmtId="0" fontId="1" fillId="0" borderId="8" xfId="0" applyNumberFormat="1" applyFont="1" applyFill="1" applyBorder="1" applyAlignment="1">
      <alignment horizontal="center" vertical="top"/>
    </xf>
    <xf numFmtId="49" fontId="1" fillId="0" borderId="5" xfId="0" applyNumberFormat="1" applyFont="1" applyFill="1" applyBorder="1" applyAlignment="1">
      <alignment horizontal="left" vertical="top" wrapText="1" indent="1"/>
    </xf>
    <xf numFmtId="49" fontId="1" fillId="0" borderId="0" xfId="0" applyNumberFormat="1" applyFont="1" applyFill="1" applyBorder="1" applyAlignment="1">
      <alignment horizontal="left" vertical="top" wrapText="1" indent="1"/>
    </xf>
    <xf numFmtId="49" fontId="1" fillId="0" borderId="10" xfId="0" applyNumberFormat="1" applyFont="1" applyFill="1" applyBorder="1" applyAlignment="1">
      <alignment horizontal="left" vertical="top" wrapText="1" indent="1"/>
    </xf>
    <xf numFmtId="49" fontId="1" fillId="0" borderId="1" xfId="0" applyNumberFormat="1" applyFont="1" applyFill="1" applyBorder="1" applyAlignment="1">
      <alignment horizontal="center" vertical="top"/>
    </xf>
    <xf numFmtId="49" fontId="1" fillId="0" borderId="2" xfId="0" applyNumberFormat="1" applyFont="1" applyFill="1" applyBorder="1" applyAlignment="1">
      <alignment horizontal="center" vertical="top"/>
    </xf>
    <xf numFmtId="49" fontId="1" fillId="0" borderId="3" xfId="0" applyNumberFormat="1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>
      <alignment horizontal="left" vertical="top" wrapText="1" indent="1"/>
    </xf>
    <xf numFmtId="49" fontId="1" fillId="0" borderId="2" xfId="0" applyNumberFormat="1" applyFont="1" applyFill="1" applyBorder="1" applyAlignment="1">
      <alignment horizontal="left" vertical="top" wrapText="1" indent="1"/>
    </xf>
    <xf numFmtId="49" fontId="1" fillId="0" borderId="3" xfId="0" applyNumberFormat="1" applyFont="1" applyFill="1" applyBorder="1" applyAlignment="1">
      <alignment horizontal="left" vertical="top" wrapText="1" indent="1"/>
    </xf>
    <xf numFmtId="49" fontId="1" fillId="0" borderId="4" xfId="0" applyNumberFormat="1" applyFont="1" applyFill="1" applyBorder="1" applyAlignment="1">
      <alignment horizontal="center" vertical="top"/>
    </xf>
    <xf numFmtId="49" fontId="1" fillId="0" borderId="11" xfId="0" applyNumberFormat="1" applyFont="1" applyFill="1" applyBorder="1" applyAlignment="1">
      <alignment horizontal="center" vertical="top"/>
    </xf>
    <xf numFmtId="49" fontId="1" fillId="0" borderId="12" xfId="0" applyNumberFormat="1" applyFont="1" applyFill="1" applyBorder="1" applyAlignment="1">
      <alignment horizontal="center" vertical="top"/>
    </xf>
    <xf numFmtId="0" fontId="7" fillId="0" borderId="11" xfId="0" applyNumberFormat="1" applyFont="1" applyFill="1" applyBorder="1" applyAlignment="1">
      <alignment horizontal="left" vertical="top" wrapText="1"/>
    </xf>
    <xf numFmtId="0" fontId="7" fillId="0" borderId="12" xfId="0" applyNumberFormat="1" applyFont="1" applyFill="1" applyBorder="1" applyAlignment="1">
      <alignment horizontal="left" vertical="top" wrapText="1"/>
    </xf>
    <xf numFmtId="14" fontId="1" fillId="0" borderId="9" xfId="0" applyNumberFormat="1" applyFont="1" applyFill="1" applyBorder="1" applyAlignment="1">
      <alignment horizontal="center" vertical="top"/>
    </xf>
    <xf numFmtId="49" fontId="1" fillId="0" borderId="9" xfId="0" applyNumberFormat="1" applyFont="1" applyFill="1" applyBorder="1" applyAlignment="1">
      <alignment horizontal="center" vertical="top"/>
    </xf>
    <xf numFmtId="3" fontId="2" fillId="0" borderId="6" xfId="0" applyNumberFormat="1" applyFont="1" applyFill="1" applyBorder="1" applyAlignment="1">
      <alignment horizontal="center" vertical="top"/>
    </xf>
    <xf numFmtId="3" fontId="2" fillId="0" borderId="7" xfId="0" applyNumberFormat="1" applyFont="1" applyFill="1" applyBorder="1" applyAlignment="1">
      <alignment horizontal="center" vertical="top"/>
    </xf>
    <xf numFmtId="3" fontId="2" fillId="0" borderId="8" xfId="0" applyNumberFormat="1" applyFont="1" applyFill="1" applyBorder="1" applyAlignment="1">
      <alignment horizontal="center" vertical="top"/>
    </xf>
    <xf numFmtId="3" fontId="2" fillId="0" borderId="9" xfId="0" applyNumberFormat="1" applyFont="1" applyFill="1" applyBorder="1" applyAlignment="1">
      <alignment horizontal="center" vertical="top"/>
    </xf>
    <xf numFmtId="0" fontId="1" fillId="0" borderId="5" xfId="0" applyNumberFormat="1" applyFont="1" applyFill="1" applyBorder="1" applyAlignment="1">
      <alignment horizontal="left" vertical="top" wrapText="1" indent="1"/>
    </xf>
    <xf numFmtId="0" fontId="1" fillId="0" borderId="0" xfId="0" applyNumberFormat="1" applyFont="1" applyFill="1" applyBorder="1" applyAlignment="1">
      <alignment horizontal="left" vertical="top" wrapText="1" indent="1"/>
    </xf>
    <xf numFmtId="0" fontId="1" fillId="0" borderId="10" xfId="0" applyNumberFormat="1" applyFont="1" applyFill="1" applyBorder="1" applyAlignment="1">
      <alignment horizontal="left" vertical="top" wrapText="1" indent="1"/>
    </xf>
    <xf numFmtId="0" fontId="4" fillId="0" borderId="0" xfId="0" applyFont="1" applyFill="1" applyAlignment="1">
      <alignment horizontal="justify" wrapText="1"/>
    </xf>
    <xf numFmtId="3" fontId="2" fillId="0" borderId="0" xfId="0" applyNumberFormat="1" applyFont="1" applyFill="1" applyBorder="1" applyAlignment="1">
      <alignment horizontal="center" vertical="top"/>
    </xf>
    <xf numFmtId="3" fontId="1" fillId="0" borderId="9" xfId="0" applyNumberFormat="1" applyFont="1" applyFill="1" applyBorder="1" applyAlignment="1">
      <alignment horizontal="center" vertical="top"/>
    </xf>
    <xf numFmtId="0" fontId="1" fillId="0" borderId="9" xfId="0" applyNumberFormat="1" applyFont="1" applyFill="1" applyBorder="1" applyAlignment="1">
      <alignment horizontal="center" vertical="top"/>
    </xf>
    <xf numFmtId="3" fontId="1" fillId="0" borderId="6" xfId="0" applyNumberFormat="1" applyFont="1" applyFill="1" applyBorder="1" applyAlignment="1">
      <alignment horizontal="center" vertical="center"/>
    </xf>
    <xf numFmtId="3" fontId="1" fillId="0" borderId="7" xfId="0" applyNumberFormat="1" applyFont="1" applyFill="1" applyBorder="1" applyAlignment="1">
      <alignment horizontal="center" vertical="center"/>
    </xf>
    <xf numFmtId="3" fontId="1" fillId="0" borderId="8" xfId="0" applyNumberFormat="1" applyFont="1" applyFill="1" applyBorder="1" applyAlignment="1">
      <alignment horizontal="center" vertical="center"/>
    </xf>
    <xf numFmtId="3" fontId="1" fillId="0" borderId="9" xfId="0" applyNumberFormat="1" applyFont="1" applyFill="1" applyBorder="1" applyAlignment="1">
      <alignment horizontal="center" vertical="center"/>
    </xf>
    <xf numFmtId="49" fontId="6" fillId="0" borderId="5" xfId="0" applyNumberFormat="1" applyFont="1" applyFill="1" applyBorder="1" applyAlignment="1">
      <alignment horizontal="center" vertical="top"/>
    </xf>
    <xf numFmtId="49" fontId="6" fillId="0" borderId="0" xfId="0" applyNumberFormat="1" applyFont="1" applyFill="1" applyBorder="1" applyAlignment="1">
      <alignment horizontal="center" vertical="top"/>
    </xf>
    <xf numFmtId="49" fontId="6" fillId="0" borderId="10" xfId="0" applyNumberFormat="1" applyFont="1" applyFill="1" applyBorder="1" applyAlignment="1">
      <alignment horizontal="center" vertical="top"/>
    </xf>
    <xf numFmtId="0" fontId="3" fillId="0" borderId="11" xfId="0" applyNumberFormat="1" applyFont="1" applyFill="1" applyBorder="1" applyAlignment="1">
      <alignment horizontal="left" vertical="top" wrapText="1"/>
    </xf>
    <xf numFmtId="0" fontId="2" fillId="0" borderId="11" xfId="0" applyNumberFormat="1" applyFont="1" applyFill="1" applyBorder="1" applyAlignment="1">
      <alignment horizontal="left" vertical="top" wrapText="1"/>
    </xf>
    <xf numFmtId="0" fontId="2" fillId="0" borderId="12" xfId="0" applyNumberFormat="1" applyFont="1" applyFill="1" applyBorder="1" applyAlignment="1">
      <alignment horizontal="left" vertical="top" wrapText="1"/>
    </xf>
    <xf numFmtId="0" fontId="6" fillId="0" borderId="9" xfId="0" applyNumberFormat="1" applyFont="1" applyFill="1" applyBorder="1" applyAlignment="1">
      <alignment horizontal="center" vertical="top"/>
    </xf>
    <xf numFmtId="49" fontId="6" fillId="0" borderId="1" xfId="0" applyNumberFormat="1" applyFont="1" applyFill="1" applyBorder="1" applyAlignment="1">
      <alignment horizontal="center" vertical="top"/>
    </xf>
    <xf numFmtId="49" fontId="6" fillId="0" borderId="2" xfId="0" applyNumberFormat="1" applyFont="1" applyFill="1" applyBorder="1" applyAlignment="1">
      <alignment horizontal="center" vertical="top"/>
    </xf>
    <xf numFmtId="49" fontId="6" fillId="0" borderId="3" xfId="0" applyNumberFormat="1" applyFont="1" applyFill="1" applyBorder="1" applyAlignment="1">
      <alignment horizontal="center" vertical="top"/>
    </xf>
    <xf numFmtId="49" fontId="2" fillId="0" borderId="2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11" xfId="0" applyNumberFormat="1" applyFont="1" applyBorder="1" applyAlignment="1">
      <alignment horizontal="center" vertical="center" wrapText="1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wrapText="1"/>
    </xf>
    <xf numFmtId="0" fontId="2" fillId="0" borderId="11" xfId="0" applyNumberFormat="1" applyFont="1" applyBorder="1" applyAlignment="1">
      <alignment horizontal="center" wrapText="1"/>
    </xf>
    <xf numFmtId="0" fontId="2" fillId="0" borderId="12" xfId="0" applyNumberFormat="1" applyFont="1" applyBorder="1" applyAlignment="1">
      <alignment horizontal="center" wrapText="1"/>
    </xf>
    <xf numFmtId="0" fontId="1" fillId="0" borderId="9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center"/>
    </xf>
    <xf numFmtId="0" fontId="1" fillId="0" borderId="10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2" fillId="0" borderId="0" xfId="0" applyNumberFormat="1" applyFont="1" applyBorder="1" applyAlignment="1">
      <alignment horizontal="left"/>
    </xf>
    <xf numFmtId="0" fontId="2" fillId="0" borderId="10" xfId="0" applyNumberFormat="1" applyFont="1" applyBorder="1" applyAlignment="1">
      <alignment horizontal="left"/>
    </xf>
    <xf numFmtId="0" fontId="1" fillId="0" borderId="4" xfId="0" applyNumberFormat="1" applyFont="1" applyBorder="1" applyAlignment="1">
      <alignment horizontal="center" vertical="center" wrapText="1"/>
    </xf>
    <xf numFmtId="0" fontId="1" fillId="0" borderId="11" xfId="0" applyNumberFormat="1" applyFont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right"/>
    </xf>
    <xf numFmtId="0" fontId="2" fillId="0" borderId="0" xfId="0" applyNumberFormat="1" applyFont="1" applyBorder="1" applyAlignment="1">
      <alignment horizontal="right"/>
    </xf>
    <xf numFmtId="0" fontId="2" fillId="0" borderId="6" xfId="0" applyNumberFormat="1" applyFont="1" applyBorder="1" applyAlignment="1">
      <alignment horizontal="center" vertical="center" wrapText="1"/>
    </xf>
    <xf numFmtId="0" fontId="2" fillId="0" borderId="7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49" fontId="6" fillId="0" borderId="9" xfId="0" applyNumberFormat="1" applyFont="1" applyFill="1" applyBorder="1" applyAlignment="1">
      <alignment horizontal="center" vertical="top"/>
    </xf>
    <xf numFmtId="3" fontId="5" fillId="0" borderId="9" xfId="0" applyNumberFormat="1" applyFont="1" applyFill="1" applyBorder="1" applyAlignment="1">
      <alignment horizontal="center" vertical="top"/>
    </xf>
    <xf numFmtId="4" fontId="1" fillId="0" borderId="9" xfId="0" applyNumberFormat="1" applyFont="1" applyFill="1" applyBorder="1" applyAlignment="1">
      <alignment horizontal="center" vertical="top"/>
    </xf>
    <xf numFmtId="3" fontId="6" fillId="0" borderId="6" xfId="0" applyNumberFormat="1" applyFont="1" applyFill="1" applyBorder="1" applyAlignment="1">
      <alignment horizontal="center" vertical="top"/>
    </xf>
    <xf numFmtId="3" fontId="6" fillId="0" borderId="7" xfId="0" applyNumberFormat="1" applyFont="1" applyFill="1" applyBorder="1" applyAlignment="1">
      <alignment horizontal="center" vertical="top"/>
    </xf>
    <xf numFmtId="3" fontId="6" fillId="0" borderId="8" xfId="0" applyNumberFormat="1" applyFont="1" applyFill="1" applyBorder="1" applyAlignment="1">
      <alignment horizontal="center" vertical="top"/>
    </xf>
    <xf numFmtId="3" fontId="6" fillId="0" borderId="9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Q162"/>
  <sheetViews>
    <sheetView tabSelected="1" topLeftCell="E1" zoomScale="75" zoomScaleNormal="75" zoomScaleSheetLayoutView="100" workbookViewId="0">
      <selection activeCell="EW9" sqref="EW9"/>
    </sheetView>
  </sheetViews>
  <sheetFormatPr defaultColWidth="0.85546875" defaultRowHeight="15" x14ac:dyDescent="0.25"/>
  <cols>
    <col min="1" max="4" width="0.85546875" style="1" hidden="1" customWidth="1"/>
    <col min="5" max="5" width="1.5703125" style="1" customWidth="1"/>
    <col min="6" max="6" width="1.42578125" style="1" customWidth="1"/>
    <col min="7" max="24" width="0.85546875" style="1" customWidth="1"/>
    <col min="25" max="25" width="44.42578125" style="1" customWidth="1"/>
    <col min="26" max="26" width="2.42578125" style="1" customWidth="1"/>
    <col min="27" max="47" width="1.140625" style="1" customWidth="1"/>
    <col min="48" max="112" width="0.85546875" style="1"/>
    <col min="113" max="113" width="0.85546875" style="1" customWidth="1"/>
    <col min="114" max="118" width="0.85546875" style="1"/>
    <col min="119" max="119" width="1.42578125" style="1" customWidth="1"/>
    <col min="120" max="16384" width="0.85546875" style="1"/>
  </cols>
  <sheetData>
    <row r="1" spans="1:108" x14ac:dyDescent="0.25">
      <c r="DD1" s="2" t="s">
        <v>0</v>
      </c>
    </row>
    <row r="2" spans="1:108" x14ac:dyDescent="0.25">
      <c r="Y2" s="1" t="s">
        <v>61</v>
      </c>
    </row>
    <row r="3" spans="1:108" x14ac:dyDescent="0.25">
      <c r="A3" s="3"/>
      <c r="B3" s="3"/>
      <c r="C3" s="3"/>
      <c r="D3" s="3"/>
      <c r="E3" s="3"/>
      <c r="F3" s="3"/>
      <c r="G3" s="3"/>
      <c r="H3" s="3"/>
      <c r="M3" s="4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5" t="s">
        <v>1</v>
      </c>
      <c r="BV3" s="77" t="s">
        <v>35</v>
      </c>
      <c r="BW3" s="77"/>
      <c r="BX3" s="77"/>
      <c r="BY3" s="77"/>
      <c r="BZ3" s="77"/>
      <c r="CA3" s="77"/>
      <c r="CB3" s="77"/>
      <c r="CC3" s="77"/>
      <c r="CD3" s="77"/>
      <c r="CE3" s="77"/>
      <c r="CF3" s="77"/>
      <c r="CG3" s="77"/>
      <c r="CH3" s="77"/>
      <c r="CI3" s="77"/>
      <c r="CJ3" s="77"/>
      <c r="CK3" s="77"/>
      <c r="CL3" s="77"/>
      <c r="CM3" s="3" t="s">
        <v>2</v>
      </c>
      <c r="CO3" s="6"/>
      <c r="CP3" s="6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</row>
    <row r="5" spans="1:108" s="7" customFormat="1" x14ac:dyDescent="0.2">
      <c r="A5" s="78" t="s">
        <v>3</v>
      </c>
      <c r="B5" s="79"/>
      <c r="C5" s="79"/>
      <c r="D5" s="79"/>
      <c r="E5" s="79"/>
      <c r="F5" s="80"/>
      <c r="G5" s="78" t="s">
        <v>4</v>
      </c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80"/>
      <c r="Z5" s="78" t="s">
        <v>5</v>
      </c>
      <c r="AA5" s="79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79"/>
      <c r="AM5" s="79"/>
      <c r="AN5" s="79"/>
      <c r="AO5" s="79"/>
      <c r="AP5" s="79"/>
      <c r="AQ5" s="79"/>
      <c r="AR5" s="79"/>
      <c r="AS5" s="79"/>
      <c r="AT5" s="79"/>
      <c r="AU5" s="80"/>
      <c r="AV5" s="78" t="s">
        <v>6</v>
      </c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80"/>
      <c r="BM5" s="87" t="s">
        <v>7</v>
      </c>
      <c r="BN5" s="88"/>
      <c r="BO5" s="88"/>
      <c r="BP5" s="88"/>
      <c r="BQ5" s="88"/>
      <c r="BR5" s="88"/>
      <c r="BS5" s="88"/>
      <c r="BT5" s="88"/>
      <c r="BU5" s="88"/>
      <c r="BV5" s="88"/>
      <c r="BW5" s="88"/>
      <c r="BX5" s="88"/>
      <c r="BY5" s="88"/>
      <c r="BZ5" s="88"/>
      <c r="CA5" s="88"/>
      <c r="CB5" s="88"/>
      <c r="CC5" s="88"/>
      <c r="CD5" s="88"/>
      <c r="CE5" s="88"/>
      <c r="CF5" s="88"/>
      <c r="CG5" s="88"/>
      <c r="CH5" s="88"/>
      <c r="CI5" s="88"/>
      <c r="CJ5" s="88"/>
      <c r="CK5" s="88"/>
      <c r="CL5" s="88"/>
      <c r="CM5" s="88"/>
      <c r="CN5" s="88"/>
      <c r="CO5" s="88"/>
      <c r="CP5" s="88"/>
      <c r="CQ5" s="88"/>
      <c r="CR5" s="88"/>
      <c r="CS5" s="88"/>
      <c r="CT5" s="88"/>
      <c r="CU5" s="88"/>
      <c r="CV5" s="88"/>
      <c r="CW5" s="88"/>
      <c r="CX5" s="88"/>
      <c r="CY5" s="88"/>
      <c r="CZ5" s="88"/>
      <c r="DA5" s="88"/>
      <c r="DB5" s="88"/>
      <c r="DC5" s="88"/>
      <c r="DD5" s="89"/>
    </row>
    <row r="6" spans="1:108" s="7" customFormat="1" x14ac:dyDescent="0.2">
      <c r="A6" s="81"/>
      <c r="B6" s="82"/>
      <c r="C6" s="82"/>
      <c r="D6" s="82"/>
      <c r="E6" s="82"/>
      <c r="F6" s="83"/>
      <c r="G6" s="81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3"/>
      <c r="Z6" s="81"/>
      <c r="AA6" s="82"/>
      <c r="AB6" s="82"/>
      <c r="AC6" s="82"/>
      <c r="AD6" s="82"/>
      <c r="AE6" s="82"/>
      <c r="AF6" s="82"/>
      <c r="AG6" s="82"/>
      <c r="AH6" s="82"/>
      <c r="AI6" s="82"/>
      <c r="AJ6" s="82"/>
      <c r="AK6" s="82"/>
      <c r="AL6" s="82"/>
      <c r="AM6" s="82"/>
      <c r="AN6" s="82"/>
      <c r="AO6" s="82"/>
      <c r="AP6" s="82"/>
      <c r="AQ6" s="82"/>
      <c r="AR6" s="82"/>
      <c r="AS6" s="82"/>
      <c r="AT6" s="82"/>
      <c r="AU6" s="83"/>
      <c r="AV6" s="81"/>
      <c r="AW6" s="82"/>
      <c r="AX6" s="82"/>
      <c r="AY6" s="82"/>
      <c r="AZ6" s="82"/>
      <c r="BA6" s="82"/>
      <c r="BB6" s="82"/>
      <c r="BC6" s="82"/>
      <c r="BD6" s="82"/>
      <c r="BE6" s="82"/>
      <c r="BF6" s="82"/>
      <c r="BG6" s="82"/>
      <c r="BH6" s="82"/>
      <c r="BI6" s="82"/>
      <c r="BJ6" s="82"/>
      <c r="BK6" s="82"/>
      <c r="BL6" s="83"/>
      <c r="BM6" s="105" t="s">
        <v>8</v>
      </c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77" t="s">
        <v>35</v>
      </c>
      <c r="CD6" s="77"/>
      <c r="CE6" s="77"/>
      <c r="CF6" s="77"/>
      <c r="CG6" s="77"/>
      <c r="CH6" s="77"/>
      <c r="CI6" s="77"/>
      <c r="CJ6" s="97" t="s">
        <v>9</v>
      </c>
      <c r="CK6" s="97"/>
      <c r="CL6" s="97"/>
      <c r="CM6" s="97"/>
      <c r="CN6" s="97"/>
      <c r="CO6" s="97"/>
      <c r="CP6" s="97"/>
      <c r="CQ6" s="97"/>
      <c r="CR6" s="97"/>
      <c r="CS6" s="97"/>
      <c r="CT6" s="97"/>
      <c r="CU6" s="97"/>
      <c r="CV6" s="97"/>
      <c r="CW6" s="97"/>
      <c r="CX6" s="97"/>
      <c r="CY6" s="97"/>
      <c r="CZ6" s="97"/>
      <c r="DA6" s="97"/>
      <c r="DB6" s="97"/>
      <c r="DC6" s="97"/>
      <c r="DD6" s="98"/>
    </row>
    <row r="7" spans="1:108" s="7" customFormat="1" x14ac:dyDescent="0.2">
      <c r="A7" s="81"/>
      <c r="B7" s="82"/>
      <c r="C7" s="82"/>
      <c r="D7" s="82"/>
      <c r="E7" s="82"/>
      <c r="F7" s="83"/>
      <c r="G7" s="81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3"/>
      <c r="Z7" s="84"/>
      <c r="AA7" s="85"/>
      <c r="AB7" s="85"/>
      <c r="AC7" s="85"/>
      <c r="AD7" s="85"/>
      <c r="AE7" s="85"/>
      <c r="AF7" s="85"/>
      <c r="AG7" s="85"/>
      <c r="AH7" s="85"/>
      <c r="AI7" s="85"/>
      <c r="AJ7" s="85"/>
      <c r="AK7" s="85"/>
      <c r="AL7" s="85"/>
      <c r="AM7" s="85"/>
      <c r="AN7" s="85"/>
      <c r="AO7" s="85"/>
      <c r="AP7" s="85"/>
      <c r="AQ7" s="85"/>
      <c r="AR7" s="85"/>
      <c r="AS7" s="85"/>
      <c r="AT7" s="85"/>
      <c r="AU7" s="86"/>
      <c r="AV7" s="81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3"/>
      <c r="BM7" s="8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  <c r="CS7" s="9"/>
      <c r="CT7" s="9"/>
      <c r="CU7" s="9"/>
      <c r="CV7" s="9"/>
      <c r="CW7" s="9"/>
      <c r="CX7" s="9"/>
      <c r="CY7" s="9"/>
      <c r="CZ7" s="9"/>
      <c r="DA7" s="9"/>
      <c r="DB7" s="9"/>
      <c r="DC7" s="9"/>
      <c r="DD7" s="10"/>
    </row>
    <row r="8" spans="1:108" s="7" customFormat="1" x14ac:dyDescent="0.2">
      <c r="A8" s="81"/>
      <c r="B8" s="82"/>
      <c r="C8" s="82"/>
      <c r="D8" s="82"/>
      <c r="E8" s="82"/>
      <c r="F8" s="83"/>
      <c r="G8" s="81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  <c r="W8" s="82"/>
      <c r="X8" s="82"/>
      <c r="Y8" s="83"/>
      <c r="Z8" s="99" t="s">
        <v>10</v>
      </c>
      <c r="AA8" s="100"/>
      <c r="AB8" s="100"/>
      <c r="AC8" s="100"/>
      <c r="AD8" s="100"/>
      <c r="AE8" s="100"/>
      <c r="AF8" s="100"/>
      <c r="AG8" s="100"/>
      <c r="AH8" s="100"/>
      <c r="AI8" s="100"/>
      <c r="AJ8" s="101"/>
      <c r="AK8" s="99" t="s">
        <v>11</v>
      </c>
      <c r="AL8" s="100"/>
      <c r="AM8" s="100"/>
      <c r="AN8" s="100"/>
      <c r="AO8" s="100"/>
      <c r="AP8" s="100"/>
      <c r="AQ8" s="100"/>
      <c r="AR8" s="100"/>
      <c r="AS8" s="100"/>
      <c r="AT8" s="100"/>
      <c r="AU8" s="101"/>
      <c r="AV8" s="81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J8" s="82"/>
      <c r="BK8" s="82"/>
      <c r="BL8" s="83"/>
      <c r="BM8" s="78" t="s">
        <v>12</v>
      </c>
      <c r="BN8" s="79"/>
      <c r="BO8" s="79"/>
      <c r="BP8" s="79"/>
      <c r="BQ8" s="79"/>
      <c r="BR8" s="79"/>
      <c r="BS8" s="79"/>
      <c r="BT8" s="79"/>
      <c r="BU8" s="79"/>
      <c r="BV8" s="79"/>
      <c r="BW8" s="79"/>
      <c r="BX8" s="79"/>
      <c r="BY8" s="79"/>
      <c r="BZ8" s="80"/>
      <c r="CA8" s="107" t="s">
        <v>13</v>
      </c>
      <c r="CB8" s="108"/>
      <c r="CC8" s="108"/>
      <c r="CD8" s="108"/>
      <c r="CE8" s="108"/>
      <c r="CF8" s="108"/>
      <c r="CG8" s="108"/>
      <c r="CH8" s="108"/>
      <c r="CI8" s="108"/>
      <c r="CJ8" s="108"/>
      <c r="CK8" s="108"/>
      <c r="CL8" s="108"/>
      <c r="CM8" s="108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9"/>
    </row>
    <row r="9" spans="1:108" s="7" customFormat="1" ht="105" customHeight="1" x14ac:dyDescent="0.2">
      <c r="A9" s="84"/>
      <c r="B9" s="85"/>
      <c r="C9" s="85"/>
      <c r="D9" s="85"/>
      <c r="E9" s="85"/>
      <c r="F9" s="86"/>
      <c r="G9" s="84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6"/>
      <c r="Z9" s="102"/>
      <c r="AA9" s="103"/>
      <c r="AB9" s="103"/>
      <c r="AC9" s="103"/>
      <c r="AD9" s="103"/>
      <c r="AE9" s="103"/>
      <c r="AF9" s="103"/>
      <c r="AG9" s="103"/>
      <c r="AH9" s="103"/>
      <c r="AI9" s="103"/>
      <c r="AJ9" s="104"/>
      <c r="AK9" s="102"/>
      <c r="AL9" s="103"/>
      <c r="AM9" s="103"/>
      <c r="AN9" s="103"/>
      <c r="AO9" s="103"/>
      <c r="AP9" s="103"/>
      <c r="AQ9" s="103"/>
      <c r="AR9" s="103"/>
      <c r="AS9" s="103"/>
      <c r="AT9" s="103"/>
      <c r="AU9" s="104"/>
      <c r="AV9" s="84"/>
      <c r="AW9" s="85"/>
      <c r="AX9" s="85"/>
      <c r="AY9" s="85"/>
      <c r="AZ9" s="85"/>
      <c r="BA9" s="85"/>
      <c r="BB9" s="85"/>
      <c r="BC9" s="85"/>
      <c r="BD9" s="85"/>
      <c r="BE9" s="85"/>
      <c r="BF9" s="85"/>
      <c r="BG9" s="85"/>
      <c r="BH9" s="85"/>
      <c r="BI9" s="85"/>
      <c r="BJ9" s="85"/>
      <c r="BK9" s="85"/>
      <c r="BL9" s="86"/>
      <c r="BM9" s="84"/>
      <c r="BN9" s="85"/>
      <c r="BO9" s="85"/>
      <c r="BP9" s="85"/>
      <c r="BQ9" s="85"/>
      <c r="BR9" s="85"/>
      <c r="BS9" s="85"/>
      <c r="BT9" s="85"/>
      <c r="BU9" s="85"/>
      <c r="BV9" s="85"/>
      <c r="BW9" s="85"/>
      <c r="BX9" s="85"/>
      <c r="BY9" s="85"/>
      <c r="BZ9" s="86"/>
      <c r="CA9" s="110" t="s">
        <v>14</v>
      </c>
      <c r="CB9" s="110"/>
      <c r="CC9" s="110"/>
      <c r="CD9" s="110"/>
      <c r="CE9" s="110"/>
      <c r="CF9" s="110"/>
      <c r="CG9" s="110"/>
      <c r="CH9" s="110"/>
      <c r="CI9" s="110"/>
      <c r="CJ9" s="110"/>
      <c r="CK9" s="110"/>
      <c r="CL9" s="110"/>
      <c r="CM9" s="110"/>
      <c r="CN9" s="110"/>
      <c r="CO9" s="110" t="s">
        <v>15</v>
      </c>
      <c r="CP9" s="110"/>
      <c r="CQ9" s="110"/>
      <c r="CR9" s="110"/>
      <c r="CS9" s="110"/>
      <c r="CT9" s="110"/>
      <c r="CU9" s="110"/>
      <c r="CV9" s="110"/>
      <c r="CW9" s="110"/>
      <c r="CX9" s="110"/>
      <c r="CY9" s="110"/>
      <c r="CZ9" s="110"/>
      <c r="DA9" s="110"/>
      <c r="DB9" s="110"/>
      <c r="DC9" s="110"/>
      <c r="DD9" s="110"/>
    </row>
    <row r="10" spans="1:108" s="11" customFormat="1" x14ac:dyDescent="0.25">
      <c r="A10" s="91">
        <v>1</v>
      </c>
      <c r="B10" s="92"/>
      <c r="C10" s="92"/>
      <c r="D10" s="92"/>
      <c r="E10" s="92"/>
      <c r="F10" s="93"/>
      <c r="G10" s="94">
        <v>2</v>
      </c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95"/>
      <c r="Y10" s="96"/>
      <c r="Z10" s="90">
        <v>3</v>
      </c>
      <c r="AA10" s="90"/>
      <c r="AB10" s="90"/>
      <c r="AC10" s="90"/>
      <c r="AD10" s="90"/>
      <c r="AE10" s="90"/>
      <c r="AF10" s="90"/>
      <c r="AG10" s="90"/>
      <c r="AH10" s="90"/>
      <c r="AI10" s="90"/>
      <c r="AJ10" s="90"/>
      <c r="AK10" s="90">
        <v>4</v>
      </c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>
        <v>5</v>
      </c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90"/>
      <c r="BK10" s="90"/>
      <c r="BL10" s="90"/>
      <c r="BM10" s="90">
        <v>6</v>
      </c>
      <c r="BN10" s="90"/>
      <c r="BO10" s="90"/>
      <c r="BP10" s="90"/>
      <c r="BQ10" s="90"/>
      <c r="BR10" s="90"/>
      <c r="BS10" s="90"/>
      <c r="BT10" s="90"/>
      <c r="BU10" s="90"/>
      <c r="BV10" s="90"/>
      <c r="BW10" s="90"/>
      <c r="BX10" s="90"/>
      <c r="BY10" s="90"/>
      <c r="BZ10" s="90"/>
      <c r="CA10" s="90">
        <v>7</v>
      </c>
      <c r="CB10" s="90"/>
      <c r="CC10" s="90"/>
      <c r="CD10" s="90"/>
      <c r="CE10" s="90"/>
      <c r="CF10" s="90"/>
      <c r="CG10" s="90"/>
      <c r="CH10" s="90"/>
      <c r="CI10" s="90"/>
      <c r="CJ10" s="90"/>
      <c r="CK10" s="90"/>
      <c r="CL10" s="90"/>
      <c r="CM10" s="90"/>
      <c r="CN10" s="90"/>
      <c r="CO10" s="90">
        <v>8</v>
      </c>
      <c r="CP10" s="90"/>
      <c r="CQ10" s="90"/>
      <c r="CR10" s="90"/>
      <c r="CS10" s="90"/>
      <c r="CT10" s="90"/>
      <c r="CU10" s="90"/>
      <c r="CV10" s="90"/>
      <c r="CW10" s="90"/>
      <c r="CX10" s="90"/>
      <c r="CY10" s="90"/>
      <c r="CZ10" s="90"/>
      <c r="DA10" s="90"/>
      <c r="DB10" s="90"/>
      <c r="DC10" s="90"/>
      <c r="DD10" s="90"/>
    </row>
    <row r="11" spans="1:108" s="18" customFormat="1" ht="33" customHeight="1" x14ac:dyDescent="0.2">
      <c r="A11" s="45" t="s">
        <v>34</v>
      </c>
      <c r="B11" s="46"/>
      <c r="C11" s="46"/>
      <c r="D11" s="46"/>
      <c r="E11" s="46"/>
      <c r="F11" s="47"/>
      <c r="G11" s="13"/>
      <c r="H11" s="70" t="s">
        <v>38</v>
      </c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2"/>
      <c r="Z11" s="50">
        <v>44562</v>
      </c>
      <c r="AA11" s="51"/>
      <c r="AB11" s="51"/>
      <c r="AC11" s="51"/>
      <c r="AD11" s="51"/>
      <c r="AE11" s="51"/>
      <c r="AF11" s="51"/>
      <c r="AG11" s="51"/>
      <c r="AH11" s="51"/>
      <c r="AI11" s="51"/>
      <c r="AJ11" s="51"/>
      <c r="AK11" s="50">
        <v>44926</v>
      </c>
      <c r="AL11" s="51"/>
      <c r="AM11" s="51"/>
      <c r="AN11" s="51"/>
      <c r="AO11" s="51"/>
      <c r="AP11" s="51"/>
      <c r="AQ11" s="51"/>
      <c r="AR11" s="51"/>
      <c r="AS11" s="51"/>
      <c r="AT11" s="51"/>
      <c r="AU11" s="51"/>
      <c r="AV11" s="52">
        <f>199669/1000</f>
        <v>199.66900000000001</v>
      </c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4"/>
      <c r="BM11" s="55">
        <f>AV11</f>
        <v>199.66900000000001</v>
      </c>
      <c r="BN11" s="55"/>
      <c r="BO11" s="55"/>
      <c r="BP11" s="55"/>
      <c r="BQ11" s="55"/>
      <c r="BR11" s="55"/>
      <c r="BS11" s="55"/>
      <c r="BT11" s="55"/>
      <c r="BU11" s="55"/>
      <c r="BV11" s="55"/>
      <c r="BW11" s="55"/>
      <c r="BX11" s="55"/>
      <c r="BY11" s="55"/>
      <c r="BZ11" s="55"/>
      <c r="CA11" s="55">
        <f>BM11</f>
        <v>199.66900000000001</v>
      </c>
      <c r="CB11" s="55"/>
      <c r="CC11" s="55"/>
      <c r="CD11" s="55"/>
      <c r="CE11" s="55"/>
      <c r="CF11" s="55"/>
      <c r="CG11" s="55"/>
      <c r="CH11" s="55"/>
      <c r="CI11" s="55"/>
      <c r="CJ11" s="55"/>
      <c r="CK11" s="55"/>
      <c r="CL11" s="55"/>
      <c r="CM11" s="55"/>
      <c r="CN11" s="55"/>
      <c r="CO11" s="73"/>
      <c r="CP11" s="73"/>
      <c r="CQ11" s="73"/>
      <c r="CR11" s="73"/>
      <c r="CS11" s="73"/>
      <c r="CT11" s="73"/>
      <c r="CU11" s="73"/>
      <c r="CV11" s="73"/>
      <c r="CW11" s="73"/>
      <c r="CX11" s="73"/>
      <c r="CY11" s="73"/>
      <c r="CZ11" s="73"/>
      <c r="DA11" s="73"/>
      <c r="DB11" s="73"/>
      <c r="DC11" s="73"/>
      <c r="DD11" s="73"/>
    </row>
    <row r="12" spans="1:108" s="18" customFormat="1" ht="14.25" customHeight="1" x14ac:dyDescent="0.2">
      <c r="A12" s="67"/>
      <c r="B12" s="68"/>
      <c r="C12" s="68"/>
      <c r="D12" s="68"/>
      <c r="E12" s="68"/>
      <c r="F12" s="69"/>
      <c r="G12" s="56" t="s">
        <v>16</v>
      </c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8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27"/>
      <c r="AW12" s="28"/>
      <c r="AX12" s="28"/>
      <c r="AY12" s="28"/>
      <c r="AZ12" s="28"/>
      <c r="BA12" s="28"/>
      <c r="BB12" s="28"/>
      <c r="BC12" s="28"/>
      <c r="BD12" s="28"/>
      <c r="BE12" s="28"/>
      <c r="BF12" s="28"/>
      <c r="BG12" s="28"/>
      <c r="BH12" s="28"/>
      <c r="BI12" s="28"/>
      <c r="BJ12" s="28"/>
      <c r="BK12" s="28"/>
      <c r="BL12" s="29"/>
      <c r="BM12" s="61"/>
      <c r="BN12" s="61"/>
      <c r="BO12" s="61"/>
      <c r="BP12" s="61"/>
      <c r="BQ12" s="61"/>
      <c r="BR12" s="61"/>
      <c r="BS12" s="61"/>
      <c r="BT12" s="61"/>
      <c r="BU12" s="61"/>
      <c r="BV12" s="61"/>
      <c r="BW12" s="61"/>
      <c r="BX12" s="61"/>
      <c r="BY12" s="61"/>
      <c r="BZ12" s="61"/>
      <c r="CA12" s="61"/>
      <c r="CB12" s="61"/>
      <c r="CC12" s="61"/>
      <c r="CD12" s="61"/>
      <c r="CE12" s="61"/>
      <c r="CF12" s="61"/>
      <c r="CG12" s="61"/>
      <c r="CH12" s="61"/>
      <c r="CI12" s="61"/>
      <c r="CJ12" s="61"/>
      <c r="CK12" s="61"/>
      <c r="CL12" s="61"/>
      <c r="CM12" s="61"/>
      <c r="CN12" s="61"/>
      <c r="CO12" s="73"/>
      <c r="CP12" s="73"/>
      <c r="CQ12" s="73"/>
      <c r="CR12" s="73"/>
      <c r="CS12" s="73"/>
      <c r="CT12" s="73"/>
      <c r="CU12" s="73"/>
      <c r="CV12" s="73"/>
      <c r="CW12" s="73"/>
      <c r="CX12" s="73"/>
      <c r="CY12" s="73"/>
      <c r="CZ12" s="73"/>
      <c r="DA12" s="73"/>
      <c r="DB12" s="73"/>
      <c r="DC12" s="73"/>
      <c r="DD12" s="73"/>
    </row>
    <row r="13" spans="1:108" s="18" customFormat="1" ht="14.25" customHeight="1" x14ac:dyDescent="0.2">
      <c r="A13" s="67"/>
      <c r="B13" s="68"/>
      <c r="C13" s="68"/>
      <c r="D13" s="68"/>
      <c r="E13" s="68"/>
      <c r="F13" s="69"/>
      <c r="G13" s="15"/>
      <c r="H13" s="22" t="s">
        <v>17</v>
      </c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3"/>
      <c r="Z13" s="51"/>
      <c r="AA13" s="51"/>
      <c r="AB13" s="51"/>
      <c r="AC13" s="51"/>
      <c r="AD13" s="51"/>
      <c r="AE13" s="51"/>
      <c r="AF13" s="51"/>
      <c r="AG13" s="51"/>
      <c r="AH13" s="51"/>
      <c r="AI13" s="51"/>
      <c r="AJ13" s="51"/>
      <c r="AK13" s="51"/>
      <c r="AL13" s="51"/>
      <c r="AM13" s="51"/>
      <c r="AN13" s="51"/>
      <c r="AO13" s="51"/>
      <c r="AP13" s="51"/>
      <c r="AQ13" s="51"/>
      <c r="AR13" s="51"/>
      <c r="AS13" s="51"/>
      <c r="AT13" s="51"/>
      <c r="AU13" s="51"/>
      <c r="AV13" s="27"/>
      <c r="AW13" s="28"/>
      <c r="AX13" s="28"/>
      <c r="AY13" s="28"/>
      <c r="AZ13" s="28"/>
      <c r="BA13" s="28"/>
      <c r="BB13" s="28"/>
      <c r="BC13" s="28"/>
      <c r="BD13" s="28"/>
      <c r="BE13" s="28"/>
      <c r="BF13" s="28"/>
      <c r="BG13" s="28"/>
      <c r="BH13" s="28"/>
      <c r="BI13" s="28"/>
      <c r="BJ13" s="28"/>
      <c r="BK13" s="28"/>
      <c r="BL13" s="29"/>
      <c r="BM13" s="61"/>
      <c r="BN13" s="61"/>
      <c r="BO13" s="61"/>
      <c r="BP13" s="61"/>
      <c r="BQ13" s="61"/>
      <c r="BR13" s="61"/>
      <c r="BS13" s="61"/>
      <c r="BT13" s="61"/>
      <c r="BU13" s="61"/>
      <c r="BV13" s="61"/>
      <c r="BW13" s="61"/>
      <c r="BX13" s="61"/>
      <c r="BY13" s="61"/>
      <c r="BZ13" s="61"/>
      <c r="CA13" s="61"/>
      <c r="CB13" s="61"/>
      <c r="CC13" s="61"/>
      <c r="CD13" s="61"/>
      <c r="CE13" s="61"/>
      <c r="CF13" s="61"/>
      <c r="CG13" s="61"/>
      <c r="CH13" s="61"/>
      <c r="CI13" s="61"/>
      <c r="CJ13" s="61"/>
      <c r="CK13" s="61"/>
      <c r="CL13" s="61"/>
      <c r="CM13" s="61"/>
      <c r="CN13" s="61"/>
      <c r="CO13" s="73"/>
      <c r="CP13" s="73"/>
      <c r="CQ13" s="73"/>
      <c r="CR13" s="73"/>
      <c r="CS13" s="73"/>
      <c r="CT13" s="73"/>
      <c r="CU13" s="73"/>
      <c r="CV13" s="73"/>
      <c r="CW13" s="73"/>
      <c r="CX13" s="73"/>
      <c r="CY13" s="73"/>
      <c r="CZ13" s="73"/>
      <c r="DA13" s="73"/>
      <c r="DB13" s="73"/>
      <c r="DC13" s="73"/>
      <c r="DD13" s="73"/>
    </row>
    <row r="14" spans="1:108" s="18" customFormat="1" ht="14.25" customHeight="1" x14ac:dyDescent="0.2">
      <c r="A14" s="67"/>
      <c r="B14" s="68"/>
      <c r="C14" s="68"/>
      <c r="D14" s="68"/>
      <c r="E14" s="68"/>
      <c r="F14" s="69"/>
      <c r="G14" s="15"/>
      <c r="H14" s="22" t="s">
        <v>18</v>
      </c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3"/>
      <c r="Z14" s="51"/>
      <c r="AA14" s="51"/>
      <c r="AB14" s="51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51"/>
      <c r="AO14" s="51"/>
      <c r="AP14" s="51"/>
      <c r="AQ14" s="51"/>
      <c r="AR14" s="51"/>
      <c r="AS14" s="51"/>
      <c r="AT14" s="51"/>
      <c r="AU14" s="51"/>
      <c r="AV14" s="27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9"/>
      <c r="BM14" s="61"/>
      <c r="BN14" s="61"/>
      <c r="BO14" s="61"/>
      <c r="BP14" s="61"/>
      <c r="BQ14" s="61"/>
      <c r="BR14" s="61"/>
      <c r="BS14" s="61"/>
      <c r="BT14" s="61"/>
      <c r="BU14" s="61"/>
      <c r="BV14" s="61"/>
      <c r="BW14" s="61"/>
      <c r="BX14" s="61"/>
      <c r="BY14" s="61"/>
      <c r="BZ14" s="61"/>
      <c r="CA14" s="61"/>
      <c r="CB14" s="61"/>
      <c r="CC14" s="61"/>
      <c r="CD14" s="61"/>
      <c r="CE14" s="61"/>
      <c r="CF14" s="61"/>
      <c r="CG14" s="61"/>
      <c r="CH14" s="61"/>
      <c r="CI14" s="61"/>
      <c r="CJ14" s="61"/>
      <c r="CK14" s="61"/>
      <c r="CL14" s="61"/>
      <c r="CM14" s="61"/>
      <c r="CN14" s="61"/>
      <c r="CO14" s="73"/>
      <c r="CP14" s="73"/>
      <c r="CQ14" s="73"/>
      <c r="CR14" s="73"/>
      <c r="CS14" s="73"/>
      <c r="CT14" s="73"/>
      <c r="CU14" s="73"/>
      <c r="CV14" s="73"/>
      <c r="CW14" s="73"/>
      <c r="CX14" s="73"/>
      <c r="CY14" s="73"/>
      <c r="CZ14" s="73"/>
      <c r="DA14" s="73"/>
      <c r="DB14" s="73"/>
      <c r="DC14" s="73"/>
      <c r="DD14" s="73"/>
    </row>
    <row r="15" spans="1:108" s="18" customFormat="1" ht="14.25" customHeight="1" x14ac:dyDescent="0.2">
      <c r="A15" s="67"/>
      <c r="B15" s="68"/>
      <c r="C15" s="68"/>
      <c r="D15" s="68"/>
      <c r="E15" s="68"/>
      <c r="F15" s="69"/>
      <c r="G15" s="36" t="s">
        <v>19</v>
      </c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8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51"/>
      <c r="AO15" s="51"/>
      <c r="AP15" s="51"/>
      <c r="AQ15" s="51"/>
      <c r="AR15" s="51"/>
      <c r="AS15" s="51"/>
      <c r="AT15" s="51"/>
      <c r="AU15" s="51"/>
      <c r="AV15" s="63">
        <f>AV11</f>
        <v>199.66900000000001</v>
      </c>
      <c r="AW15" s="64"/>
      <c r="AX15" s="64"/>
      <c r="AY15" s="64"/>
      <c r="AZ15" s="64"/>
      <c r="BA15" s="64"/>
      <c r="BB15" s="64"/>
      <c r="BC15" s="64"/>
      <c r="BD15" s="64"/>
      <c r="BE15" s="64"/>
      <c r="BF15" s="64"/>
      <c r="BG15" s="64"/>
      <c r="BH15" s="64"/>
      <c r="BI15" s="64"/>
      <c r="BJ15" s="64"/>
      <c r="BK15" s="64"/>
      <c r="BL15" s="65"/>
      <c r="BM15" s="66">
        <f>BM11</f>
        <v>199.66900000000001</v>
      </c>
      <c r="BN15" s="66"/>
      <c r="BO15" s="66"/>
      <c r="BP15" s="66"/>
      <c r="BQ15" s="66"/>
      <c r="BR15" s="66"/>
      <c r="BS15" s="66"/>
      <c r="BT15" s="66"/>
      <c r="BU15" s="66"/>
      <c r="BV15" s="66"/>
      <c r="BW15" s="66"/>
      <c r="BX15" s="66"/>
      <c r="BY15" s="66"/>
      <c r="BZ15" s="66"/>
      <c r="CA15" s="66">
        <f>CA11</f>
        <v>199.66900000000001</v>
      </c>
      <c r="CB15" s="66"/>
      <c r="CC15" s="66"/>
      <c r="CD15" s="66"/>
      <c r="CE15" s="66"/>
      <c r="CF15" s="66"/>
      <c r="CG15" s="66"/>
      <c r="CH15" s="66"/>
      <c r="CI15" s="66"/>
      <c r="CJ15" s="66"/>
      <c r="CK15" s="66"/>
      <c r="CL15" s="66"/>
      <c r="CM15" s="66"/>
      <c r="CN15" s="66"/>
      <c r="CO15" s="73"/>
      <c r="CP15" s="73"/>
      <c r="CQ15" s="73"/>
      <c r="CR15" s="73"/>
      <c r="CS15" s="73"/>
      <c r="CT15" s="73"/>
      <c r="CU15" s="73"/>
      <c r="CV15" s="73"/>
      <c r="CW15" s="73"/>
      <c r="CX15" s="73"/>
      <c r="CY15" s="73"/>
      <c r="CZ15" s="73"/>
      <c r="DA15" s="73"/>
      <c r="DB15" s="73"/>
      <c r="DC15" s="73"/>
      <c r="DD15" s="73"/>
    </row>
    <row r="16" spans="1:108" s="18" customFormat="1" ht="14.25" customHeight="1" x14ac:dyDescent="0.2">
      <c r="A16" s="74"/>
      <c r="B16" s="75"/>
      <c r="C16" s="75"/>
      <c r="D16" s="75"/>
      <c r="E16" s="75"/>
      <c r="F16" s="76"/>
      <c r="G16" s="42" t="s">
        <v>20</v>
      </c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  <c r="T16" s="43"/>
      <c r="U16" s="43"/>
      <c r="V16" s="43"/>
      <c r="W16" s="43"/>
      <c r="X16" s="43"/>
      <c r="Y16" s="44"/>
      <c r="Z16" s="51"/>
      <c r="AA16" s="51"/>
      <c r="AB16" s="51"/>
      <c r="AC16" s="51"/>
      <c r="AD16" s="51"/>
      <c r="AE16" s="51"/>
      <c r="AF16" s="51"/>
      <c r="AG16" s="51"/>
      <c r="AH16" s="51"/>
      <c r="AI16" s="51"/>
      <c r="AJ16" s="51"/>
      <c r="AK16" s="51"/>
      <c r="AL16" s="51"/>
      <c r="AM16" s="51"/>
      <c r="AN16" s="51"/>
      <c r="AO16" s="51"/>
      <c r="AP16" s="51"/>
      <c r="AQ16" s="51"/>
      <c r="AR16" s="51"/>
      <c r="AS16" s="51"/>
      <c r="AT16" s="51"/>
      <c r="AU16" s="51"/>
      <c r="AV16" s="27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9"/>
      <c r="BM16" s="61"/>
      <c r="BN16" s="61"/>
      <c r="BO16" s="61"/>
      <c r="BP16" s="61"/>
      <c r="BQ16" s="61"/>
      <c r="BR16" s="61"/>
      <c r="BS16" s="61"/>
      <c r="BT16" s="61"/>
      <c r="BU16" s="61"/>
      <c r="BV16" s="61"/>
      <c r="BW16" s="61"/>
      <c r="BX16" s="61"/>
      <c r="BY16" s="61"/>
      <c r="BZ16" s="61"/>
      <c r="CA16" s="61"/>
      <c r="CB16" s="61"/>
      <c r="CC16" s="61"/>
      <c r="CD16" s="61"/>
      <c r="CE16" s="61"/>
      <c r="CF16" s="61"/>
      <c r="CG16" s="61"/>
      <c r="CH16" s="61"/>
      <c r="CI16" s="61"/>
      <c r="CJ16" s="61"/>
      <c r="CK16" s="61"/>
      <c r="CL16" s="61"/>
      <c r="CM16" s="61"/>
      <c r="CN16" s="61"/>
      <c r="CO16" s="73"/>
      <c r="CP16" s="73"/>
      <c r="CQ16" s="73"/>
      <c r="CR16" s="73"/>
      <c r="CS16" s="73"/>
      <c r="CT16" s="73"/>
      <c r="CU16" s="73"/>
      <c r="CV16" s="73"/>
      <c r="CW16" s="73"/>
      <c r="CX16" s="73"/>
      <c r="CY16" s="73"/>
      <c r="CZ16" s="73"/>
      <c r="DA16" s="73"/>
      <c r="DB16" s="73"/>
      <c r="DC16" s="73"/>
      <c r="DD16" s="73"/>
    </row>
    <row r="17" spans="1:108" s="18" customFormat="1" ht="44.45" customHeight="1" x14ac:dyDescent="0.2">
      <c r="A17" s="45" t="s">
        <v>21</v>
      </c>
      <c r="B17" s="46"/>
      <c r="C17" s="46"/>
      <c r="D17" s="46"/>
      <c r="E17" s="46"/>
      <c r="F17" s="47"/>
      <c r="G17" s="13"/>
      <c r="H17" s="48" t="s">
        <v>58</v>
      </c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9"/>
      <c r="Z17" s="50">
        <v>44562</v>
      </c>
      <c r="AA17" s="51"/>
      <c r="AB17" s="51"/>
      <c r="AC17" s="51"/>
      <c r="AD17" s="51"/>
      <c r="AE17" s="51"/>
      <c r="AF17" s="51"/>
      <c r="AG17" s="51"/>
      <c r="AH17" s="51"/>
      <c r="AI17" s="51"/>
      <c r="AJ17" s="51"/>
      <c r="AK17" s="50">
        <v>44926</v>
      </c>
      <c r="AL17" s="51"/>
      <c r="AM17" s="51"/>
      <c r="AN17" s="51"/>
      <c r="AO17" s="51"/>
      <c r="AP17" s="51"/>
      <c r="AQ17" s="51"/>
      <c r="AR17" s="51"/>
      <c r="AS17" s="51"/>
      <c r="AT17" s="51"/>
      <c r="AU17" s="51"/>
      <c r="AV17" s="52">
        <f>194500/1000</f>
        <v>194.5</v>
      </c>
      <c r="AW17" s="53"/>
      <c r="AX17" s="53"/>
      <c r="AY17" s="53"/>
      <c r="AZ17" s="53"/>
      <c r="BA17" s="53"/>
      <c r="BB17" s="53"/>
      <c r="BC17" s="53"/>
      <c r="BD17" s="53"/>
      <c r="BE17" s="53"/>
      <c r="BF17" s="53"/>
      <c r="BG17" s="53"/>
      <c r="BH17" s="53"/>
      <c r="BI17" s="53"/>
      <c r="BJ17" s="53"/>
      <c r="BK17" s="53"/>
      <c r="BL17" s="54"/>
      <c r="BM17" s="55">
        <f>AV17</f>
        <v>194.5</v>
      </c>
      <c r="BN17" s="55"/>
      <c r="BO17" s="55"/>
      <c r="BP17" s="55"/>
      <c r="BQ17" s="55"/>
      <c r="BR17" s="55"/>
      <c r="BS17" s="55"/>
      <c r="BT17" s="55"/>
      <c r="BU17" s="55"/>
      <c r="BV17" s="55"/>
      <c r="BW17" s="55"/>
      <c r="BX17" s="55"/>
      <c r="BY17" s="55"/>
      <c r="BZ17" s="55"/>
      <c r="CA17" s="55">
        <f>BM17</f>
        <v>194.5</v>
      </c>
      <c r="CB17" s="55"/>
      <c r="CC17" s="55"/>
      <c r="CD17" s="55"/>
      <c r="CE17" s="55"/>
      <c r="CF17" s="55"/>
      <c r="CG17" s="55"/>
      <c r="CH17" s="55"/>
      <c r="CI17" s="55"/>
      <c r="CJ17" s="55"/>
      <c r="CK17" s="55"/>
      <c r="CL17" s="55"/>
      <c r="CM17" s="55"/>
      <c r="CN17" s="55"/>
      <c r="CO17" s="62"/>
      <c r="CP17" s="62"/>
      <c r="CQ17" s="62"/>
      <c r="CR17" s="62"/>
      <c r="CS17" s="62"/>
      <c r="CT17" s="62"/>
      <c r="CU17" s="62"/>
      <c r="CV17" s="62"/>
      <c r="CW17" s="62"/>
      <c r="CX17" s="62"/>
      <c r="CY17" s="62"/>
      <c r="CZ17" s="62"/>
      <c r="DA17" s="62"/>
      <c r="DB17" s="62"/>
      <c r="DC17" s="62"/>
      <c r="DD17" s="62"/>
    </row>
    <row r="18" spans="1:108" s="18" customFormat="1" ht="14.25" customHeight="1" x14ac:dyDescent="0.2">
      <c r="A18" s="19"/>
      <c r="B18" s="20"/>
      <c r="C18" s="20"/>
      <c r="D18" s="20"/>
      <c r="E18" s="20"/>
      <c r="F18" s="21"/>
      <c r="G18" s="56" t="s">
        <v>16</v>
      </c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8"/>
      <c r="Z18" s="51"/>
      <c r="AA18" s="51"/>
      <c r="AB18" s="51"/>
      <c r="AC18" s="51"/>
      <c r="AD18" s="51"/>
      <c r="AE18" s="51"/>
      <c r="AF18" s="51"/>
      <c r="AG18" s="51"/>
      <c r="AH18" s="51"/>
      <c r="AI18" s="51"/>
      <c r="AJ18" s="51"/>
      <c r="AK18" s="51"/>
      <c r="AL18" s="51"/>
      <c r="AM18" s="51"/>
      <c r="AN18" s="51"/>
      <c r="AO18" s="51"/>
      <c r="AP18" s="51"/>
      <c r="AQ18" s="51"/>
      <c r="AR18" s="51"/>
      <c r="AS18" s="51"/>
      <c r="AT18" s="51"/>
      <c r="AU18" s="51"/>
      <c r="AV18" s="27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9"/>
      <c r="BM18" s="61"/>
      <c r="BN18" s="61"/>
      <c r="BO18" s="61"/>
      <c r="BP18" s="61"/>
      <c r="BQ18" s="61"/>
      <c r="BR18" s="61"/>
      <c r="BS18" s="61"/>
      <c r="BT18" s="61"/>
      <c r="BU18" s="61"/>
      <c r="BV18" s="61"/>
      <c r="BW18" s="61"/>
      <c r="BX18" s="61"/>
      <c r="BY18" s="61"/>
      <c r="BZ18" s="61"/>
      <c r="CA18" s="61"/>
      <c r="CB18" s="61"/>
      <c r="CC18" s="61"/>
      <c r="CD18" s="61"/>
      <c r="CE18" s="61"/>
      <c r="CF18" s="61"/>
      <c r="CG18" s="61"/>
      <c r="CH18" s="61"/>
      <c r="CI18" s="61"/>
      <c r="CJ18" s="61"/>
      <c r="CK18" s="61"/>
      <c r="CL18" s="61"/>
      <c r="CM18" s="61"/>
      <c r="CN18" s="61"/>
      <c r="CO18" s="62"/>
      <c r="CP18" s="62"/>
      <c r="CQ18" s="62"/>
      <c r="CR18" s="62"/>
      <c r="CS18" s="62"/>
      <c r="CT18" s="62"/>
      <c r="CU18" s="62"/>
      <c r="CV18" s="62"/>
      <c r="CW18" s="62"/>
      <c r="CX18" s="62"/>
      <c r="CY18" s="62"/>
      <c r="CZ18" s="62"/>
      <c r="DA18" s="62"/>
      <c r="DB18" s="62"/>
      <c r="DC18" s="62"/>
      <c r="DD18" s="62"/>
    </row>
    <row r="19" spans="1:108" s="18" customFormat="1" ht="14.25" customHeight="1" x14ac:dyDescent="0.2">
      <c r="A19" s="19"/>
      <c r="B19" s="20"/>
      <c r="C19" s="20"/>
      <c r="D19" s="20"/>
      <c r="E19" s="20"/>
      <c r="F19" s="21"/>
      <c r="G19" s="15"/>
      <c r="H19" s="22" t="s">
        <v>17</v>
      </c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3"/>
      <c r="Z19" s="51"/>
      <c r="AA19" s="51"/>
      <c r="AB19" s="51"/>
      <c r="AC19" s="51"/>
      <c r="AD19" s="51"/>
      <c r="AE19" s="51"/>
      <c r="AF19" s="51"/>
      <c r="AG19" s="51"/>
      <c r="AH19" s="51"/>
      <c r="AI19" s="51"/>
      <c r="AJ19" s="51"/>
      <c r="AK19" s="51"/>
      <c r="AL19" s="51"/>
      <c r="AM19" s="51"/>
      <c r="AN19" s="51"/>
      <c r="AO19" s="51"/>
      <c r="AP19" s="51"/>
      <c r="AQ19" s="51"/>
      <c r="AR19" s="51"/>
      <c r="AS19" s="51"/>
      <c r="AT19" s="51"/>
      <c r="AU19" s="51"/>
      <c r="AV19" s="27"/>
      <c r="AW19" s="28"/>
      <c r="AX19" s="28"/>
      <c r="AY19" s="28"/>
      <c r="AZ19" s="28"/>
      <c r="BA19" s="28"/>
      <c r="BB19" s="28"/>
      <c r="BC19" s="28"/>
      <c r="BD19" s="28"/>
      <c r="BE19" s="28"/>
      <c r="BF19" s="28"/>
      <c r="BG19" s="28"/>
      <c r="BH19" s="28"/>
      <c r="BI19" s="28"/>
      <c r="BJ19" s="28"/>
      <c r="BK19" s="28"/>
      <c r="BL19" s="29"/>
      <c r="BM19" s="61"/>
      <c r="BN19" s="61"/>
      <c r="BO19" s="61"/>
      <c r="BP19" s="61"/>
      <c r="BQ19" s="61"/>
      <c r="BR19" s="61"/>
      <c r="BS19" s="61"/>
      <c r="BT19" s="61"/>
      <c r="BU19" s="61"/>
      <c r="BV19" s="61"/>
      <c r="BW19" s="61"/>
      <c r="BX19" s="61"/>
      <c r="BY19" s="61"/>
      <c r="BZ19" s="61"/>
      <c r="CA19" s="61"/>
      <c r="CB19" s="61"/>
      <c r="CC19" s="61"/>
      <c r="CD19" s="61"/>
      <c r="CE19" s="61"/>
      <c r="CF19" s="61"/>
      <c r="CG19" s="61"/>
      <c r="CH19" s="61"/>
      <c r="CI19" s="61"/>
      <c r="CJ19" s="61"/>
      <c r="CK19" s="61"/>
      <c r="CL19" s="61"/>
      <c r="CM19" s="61"/>
      <c r="CN19" s="61"/>
      <c r="CO19" s="62"/>
      <c r="CP19" s="62"/>
      <c r="CQ19" s="62"/>
      <c r="CR19" s="62"/>
      <c r="CS19" s="62"/>
      <c r="CT19" s="62"/>
      <c r="CU19" s="62"/>
      <c r="CV19" s="62"/>
      <c r="CW19" s="62"/>
      <c r="CX19" s="62"/>
      <c r="CY19" s="62"/>
      <c r="CZ19" s="62"/>
      <c r="DA19" s="62"/>
      <c r="DB19" s="62"/>
      <c r="DC19" s="62"/>
      <c r="DD19" s="62"/>
    </row>
    <row r="20" spans="1:108" s="18" customFormat="1" ht="14.25" customHeight="1" x14ac:dyDescent="0.2">
      <c r="A20" s="19"/>
      <c r="B20" s="20"/>
      <c r="C20" s="20"/>
      <c r="D20" s="20"/>
      <c r="E20" s="20"/>
      <c r="F20" s="21"/>
      <c r="G20" s="15"/>
      <c r="H20" s="22" t="s">
        <v>18</v>
      </c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3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1"/>
      <c r="AO20" s="51"/>
      <c r="AP20" s="51"/>
      <c r="AQ20" s="51"/>
      <c r="AR20" s="51"/>
      <c r="AS20" s="51"/>
      <c r="AT20" s="51"/>
      <c r="AU20" s="51"/>
      <c r="AV20" s="27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9"/>
      <c r="BM20" s="61"/>
      <c r="BN20" s="61"/>
      <c r="BO20" s="61"/>
      <c r="BP20" s="61"/>
      <c r="BQ20" s="61"/>
      <c r="BR20" s="61"/>
      <c r="BS20" s="61"/>
      <c r="BT20" s="61"/>
      <c r="BU20" s="61"/>
      <c r="BV20" s="61"/>
      <c r="BW20" s="61"/>
      <c r="BX20" s="61"/>
      <c r="BY20" s="61"/>
      <c r="BZ20" s="61"/>
      <c r="CA20" s="61"/>
      <c r="CB20" s="61"/>
      <c r="CC20" s="61"/>
      <c r="CD20" s="61"/>
      <c r="CE20" s="61"/>
      <c r="CF20" s="61"/>
      <c r="CG20" s="61"/>
      <c r="CH20" s="61"/>
      <c r="CI20" s="61"/>
      <c r="CJ20" s="61"/>
      <c r="CK20" s="61"/>
      <c r="CL20" s="61"/>
      <c r="CM20" s="61"/>
      <c r="CN20" s="61"/>
      <c r="CO20" s="62"/>
      <c r="CP20" s="62"/>
      <c r="CQ20" s="62"/>
      <c r="CR20" s="62"/>
      <c r="CS20" s="62"/>
      <c r="CT20" s="62"/>
      <c r="CU20" s="62"/>
      <c r="CV20" s="62"/>
      <c r="CW20" s="62"/>
      <c r="CX20" s="62"/>
      <c r="CY20" s="62"/>
      <c r="CZ20" s="62"/>
      <c r="DA20" s="62"/>
      <c r="DB20" s="62"/>
      <c r="DC20" s="62"/>
      <c r="DD20" s="62"/>
    </row>
    <row r="21" spans="1:108" s="18" customFormat="1" ht="14.25" customHeight="1" x14ac:dyDescent="0.2">
      <c r="A21" s="19"/>
      <c r="B21" s="20"/>
      <c r="C21" s="20"/>
      <c r="D21" s="20"/>
      <c r="E21" s="20"/>
      <c r="F21" s="21"/>
      <c r="G21" s="36" t="s">
        <v>19</v>
      </c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8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T21" s="51"/>
      <c r="AU21" s="51"/>
      <c r="AV21" s="63">
        <f>AV17</f>
        <v>194.5</v>
      </c>
      <c r="AW21" s="64"/>
      <c r="AX21" s="64"/>
      <c r="AY21" s="64"/>
      <c r="AZ21" s="64"/>
      <c r="BA21" s="64"/>
      <c r="BB21" s="64"/>
      <c r="BC21" s="64"/>
      <c r="BD21" s="64"/>
      <c r="BE21" s="64"/>
      <c r="BF21" s="64"/>
      <c r="BG21" s="64"/>
      <c r="BH21" s="64"/>
      <c r="BI21" s="64"/>
      <c r="BJ21" s="64"/>
      <c r="BK21" s="64"/>
      <c r="BL21" s="65"/>
      <c r="BM21" s="66">
        <f>BM17</f>
        <v>194.5</v>
      </c>
      <c r="BN21" s="66"/>
      <c r="BO21" s="66"/>
      <c r="BP21" s="66"/>
      <c r="BQ21" s="66"/>
      <c r="BR21" s="66"/>
      <c r="BS21" s="66"/>
      <c r="BT21" s="66"/>
      <c r="BU21" s="66"/>
      <c r="BV21" s="66"/>
      <c r="BW21" s="66"/>
      <c r="BX21" s="66"/>
      <c r="BY21" s="66"/>
      <c r="BZ21" s="66"/>
      <c r="CA21" s="66">
        <f>CA17</f>
        <v>194.5</v>
      </c>
      <c r="CB21" s="66"/>
      <c r="CC21" s="66"/>
      <c r="CD21" s="66"/>
      <c r="CE21" s="66"/>
      <c r="CF21" s="66"/>
      <c r="CG21" s="66"/>
      <c r="CH21" s="66"/>
      <c r="CI21" s="66"/>
      <c r="CJ21" s="66"/>
      <c r="CK21" s="66"/>
      <c r="CL21" s="66"/>
      <c r="CM21" s="66"/>
      <c r="CN21" s="66"/>
      <c r="CO21" s="62"/>
      <c r="CP21" s="62"/>
      <c r="CQ21" s="62"/>
      <c r="CR21" s="62"/>
      <c r="CS21" s="62"/>
      <c r="CT21" s="62"/>
      <c r="CU21" s="62"/>
      <c r="CV21" s="62"/>
      <c r="CW21" s="62"/>
      <c r="CX21" s="62"/>
      <c r="CY21" s="62"/>
      <c r="CZ21" s="62"/>
      <c r="DA21" s="62"/>
      <c r="DB21" s="62"/>
      <c r="DC21" s="62"/>
      <c r="DD21" s="62"/>
    </row>
    <row r="22" spans="1:108" s="18" customFormat="1" ht="14.25" customHeight="1" x14ac:dyDescent="0.2">
      <c r="A22" s="39"/>
      <c r="B22" s="40"/>
      <c r="C22" s="40"/>
      <c r="D22" s="40"/>
      <c r="E22" s="40"/>
      <c r="F22" s="41"/>
      <c r="G22" s="42" t="s">
        <v>20</v>
      </c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4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51"/>
      <c r="AM22" s="51"/>
      <c r="AN22" s="51"/>
      <c r="AO22" s="51"/>
      <c r="AP22" s="51"/>
      <c r="AQ22" s="51"/>
      <c r="AR22" s="51"/>
      <c r="AS22" s="51"/>
      <c r="AT22" s="51"/>
      <c r="AU22" s="51"/>
      <c r="AV22" s="27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9"/>
      <c r="BM22" s="61"/>
      <c r="BN22" s="61"/>
      <c r="BO22" s="61"/>
      <c r="BP22" s="61"/>
      <c r="BQ22" s="61"/>
      <c r="BR22" s="61"/>
      <c r="BS22" s="61"/>
      <c r="BT22" s="61"/>
      <c r="BU22" s="61"/>
      <c r="BV22" s="61"/>
      <c r="BW22" s="61"/>
      <c r="BX22" s="61"/>
      <c r="BY22" s="61"/>
      <c r="BZ22" s="61"/>
      <c r="CA22" s="61"/>
      <c r="CB22" s="61"/>
      <c r="CC22" s="61"/>
      <c r="CD22" s="61"/>
      <c r="CE22" s="61"/>
      <c r="CF22" s="61"/>
      <c r="CG22" s="61"/>
      <c r="CH22" s="61"/>
      <c r="CI22" s="61"/>
      <c r="CJ22" s="61"/>
      <c r="CK22" s="61"/>
      <c r="CL22" s="61"/>
      <c r="CM22" s="61"/>
      <c r="CN22" s="61"/>
      <c r="CO22" s="62"/>
      <c r="CP22" s="62"/>
      <c r="CQ22" s="62"/>
      <c r="CR22" s="62"/>
      <c r="CS22" s="62"/>
      <c r="CT22" s="62"/>
      <c r="CU22" s="62"/>
      <c r="CV22" s="62"/>
      <c r="CW22" s="62"/>
      <c r="CX22" s="62"/>
      <c r="CY22" s="62"/>
      <c r="CZ22" s="62"/>
      <c r="DA22" s="62"/>
      <c r="DB22" s="62"/>
      <c r="DC22" s="62"/>
      <c r="DD22" s="62"/>
    </row>
    <row r="23" spans="1:108" s="18" customFormat="1" ht="42" customHeight="1" x14ac:dyDescent="0.2">
      <c r="A23" s="45" t="s">
        <v>22</v>
      </c>
      <c r="B23" s="46"/>
      <c r="C23" s="46"/>
      <c r="D23" s="46"/>
      <c r="E23" s="46"/>
      <c r="F23" s="47"/>
      <c r="G23" s="13"/>
      <c r="H23" s="48" t="s">
        <v>59</v>
      </c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9"/>
      <c r="Z23" s="50">
        <v>44562</v>
      </c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0">
        <v>44926</v>
      </c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2">
        <f>(243300-141400)/1000</f>
        <v>101.9</v>
      </c>
      <c r="AW23" s="53"/>
      <c r="AX23" s="53"/>
      <c r="AY23" s="53"/>
      <c r="AZ23" s="53"/>
      <c r="BA23" s="53"/>
      <c r="BB23" s="53"/>
      <c r="BC23" s="53"/>
      <c r="BD23" s="53"/>
      <c r="BE23" s="53"/>
      <c r="BF23" s="53"/>
      <c r="BG23" s="53"/>
      <c r="BH23" s="53"/>
      <c r="BI23" s="53"/>
      <c r="BJ23" s="53"/>
      <c r="BK23" s="53"/>
      <c r="BL23" s="54"/>
      <c r="BM23" s="55">
        <f>AV23</f>
        <v>101.9</v>
      </c>
      <c r="BN23" s="55"/>
      <c r="BO23" s="55"/>
      <c r="BP23" s="55"/>
      <c r="BQ23" s="55"/>
      <c r="BR23" s="55"/>
      <c r="BS23" s="55"/>
      <c r="BT23" s="55"/>
      <c r="BU23" s="55"/>
      <c r="BV23" s="55"/>
      <c r="BW23" s="55"/>
      <c r="BX23" s="55"/>
      <c r="BY23" s="55"/>
      <c r="BZ23" s="55"/>
      <c r="CA23" s="55">
        <f>BM23</f>
        <v>101.9</v>
      </c>
      <c r="CB23" s="55"/>
      <c r="CC23" s="55"/>
      <c r="CD23" s="55"/>
      <c r="CE23" s="55"/>
      <c r="CF23" s="55"/>
      <c r="CG23" s="55"/>
      <c r="CH23" s="55"/>
      <c r="CI23" s="55"/>
      <c r="CJ23" s="55"/>
      <c r="CK23" s="55"/>
      <c r="CL23" s="55"/>
      <c r="CM23" s="55"/>
      <c r="CN23" s="55"/>
      <c r="CO23" s="62"/>
      <c r="CP23" s="62"/>
      <c r="CQ23" s="62"/>
      <c r="CR23" s="62"/>
      <c r="CS23" s="62"/>
      <c r="CT23" s="62"/>
      <c r="CU23" s="62"/>
      <c r="CV23" s="62"/>
      <c r="CW23" s="62"/>
      <c r="CX23" s="62"/>
      <c r="CY23" s="62"/>
      <c r="CZ23" s="62"/>
      <c r="DA23" s="62"/>
      <c r="DB23" s="62"/>
      <c r="DC23" s="62"/>
      <c r="DD23" s="62"/>
    </row>
    <row r="24" spans="1:108" s="18" customFormat="1" ht="14.25" customHeight="1" x14ac:dyDescent="0.2">
      <c r="A24" s="19"/>
      <c r="B24" s="20"/>
      <c r="C24" s="20"/>
      <c r="D24" s="20"/>
      <c r="E24" s="20"/>
      <c r="F24" s="21"/>
      <c r="G24" s="56" t="s">
        <v>16</v>
      </c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8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27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9"/>
      <c r="BM24" s="61"/>
      <c r="BN24" s="61"/>
      <c r="BO24" s="61"/>
      <c r="BP24" s="61"/>
      <c r="BQ24" s="61"/>
      <c r="BR24" s="61"/>
      <c r="BS24" s="61"/>
      <c r="BT24" s="61"/>
      <c r="BU24" s="61"/>
      <c r="BV24" s="61"/>
      <c r="BW24" s="61"/>
      <c r="BX24" s="61"/>
      <c r="BY24" s="61"/>
      <c r="BZ24" s="61"/>
      <c r="CA24" s="61"/>
      <c r="CB24" s="61"/>
      <c r="CC24" s="61"/>
      <c r="CD24" s="61"/>
      <c r="CE24" s="61"/>
      <c r="CF24" s="61"/>
      <c r="CG24" s="61"/>
      <c r="CH24" s="61"/>
      <c r="CI24" s="61"/>
      <c r="CJ24" s="61"/>
      <c r="CK24" s="61"/>
      <c r="CL24" s="61"/>
      <c r="CM24" s="61"/>
      <c r="CN24" s="61"/>
      <c r="CO24" s="62"/>
      <c r="CP24" s="62"/>
      <c r="CQ24" s="62"/>
      <c r="CR24" s="62"/>
      <c r="CS24" s="62"/>
      <c r="CT24" s="62"/>
      <c r="CU24" s="62"/>
      <c r="CV24" s="62"/>
      <c r="CW24" s="62"/>
      <c r="CX24" s="62"/>
      <c r="CY24" s="62"/>
      <c r="CZ24" s="62"/>
      <c r="DA24" s="62"/>
      <c r="DB24" s="62"/>
      <c r="DC24" s="62"/>
      <c r="DD24" s="62"/>
    </row>
    <row r="25" spans="1:108" s="18" customFormat="1" ht="14.25" customHeight="1" x14ac:dyDescent="0.2">
      <c r="A25" s="19"/>
      <c r="B25" s="20"/>
      <c r="C25" s="20"/>
      <c r="D25" s="20"/>
      <c r="E25" s="20"/>
      <c r="F25" s="21"/>
      <c r="G25" s="15"/>
      <c r="H25" s="22" t="s">
        <v>17</v>
      </c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3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27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28"/>
      <c r="BJ25" s="28"/>
      <c r="BK25" s="28"/>
      <c r="BL25" s="29"/>
      <c r="BM25" s="61"/>
      <c r="BN25" s="61"/>
      <c r="BO25" s="61"/>
      <c r="BP25" s="61"/>
      <c r="BQ25" s="61"/>
      <c r="BR25" s="61"/>
      <c r="BS25" s="61"/>
      <c r="BT25" s="61"/>
      <c r="BU25" s="61"/>
      <c r="BV25" s="61"/>
      <c r="BW25" s="61"/>
      <c r="BX25" s="61"/>
      <c r="BY25" s="61"/>
      <c r="BZ25" s="61"/>
      <c r="CA25" s="61"/>
      <c r="CB25" s="61"/>
      <c r="CC25" s="61"/>
      <c r="CD25" s="61"/>
      <c r="CE25" s="61"/>
      <c r="CF25" s="61"/>
      <c r="CG25" s="61"/>
      <c r="CH25" s="61"/>
      <c r="CI25" s="61"/>
      <c r="CJ25" s="61"/>
      <c r="CK25" s="61"/>
      <c r="CL25" s="61"/>
      <c r="CM25" s="61"/>
      <c r="CN25" s="61"/>
      <c r="CO25" s="62"/>
      <c r="CP25" s="62"/>
      <c r="CQ25" s="62"/>
      <c r="CR25" s="62"/>
      <c r="CS25" s="62"/>
      <c r="CT25" s="62"/>
      <c r="CU25" s="62"/>
      <c r="CV25" s="62"/>
      <c r="CW25" s="62"/>
      <c r="CX25" s="62"/>
      <c r="CY25" s="62"/>
      <c r="CZ25" s="62"/>
      <c r="DA25" s="62"/>
      <c r="DB25" s="62"/>
      <c r="DC25" s="62"/>
      <c r="DD25" s="62"/>
    </row>
    <row r="26" spans="1:108" s="18" customFormat="1" ht="14.25" customHeight="1" x14ac:dyDescent="0.2">
      <c r="A26" s="19"/>
      <c r="B26" s="20"/>
      <c r="C26" s="20"/>
      <c r="D26" s="20"/>
      <c r="E26" s="20"/>
      <c r="F26" s="21"/>
      <c r="G26" s="15"/>
      <c r="H26" s="22" t="s">
        <v>18</v>
      </c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3"/>
      <c r="Z26" s="51"/>
      <c r="AA26" s="51"/>
      <c r="AB26" s="51"/>
      <c r="AC26" s="51"/>
      <c r="AD26" s="51"/>
      <c r="AE26" s="51"/>
      <c r="AF26" s="51"/>
      <c r="AG26" s="51"/>
      <c r="AH26" s="51"/>
      <c r="AI26" s="51"/>
      <c r="AJ26" s="51"/>
      <c r="AK26" s="51"/>
      <c r="AL26" s="51"/>
      <c r="AM26" s="51"/>
      <c r="AN26" s="51"/>
      <c r="AO26" s="51"/>
      <c r="AP26" s="51"/>
      <c r="AQ26" s="51"/>
      <c r="AR26" s="51"/>
      <c r="AS26" s="51"/>
      <c r="AT26" s="51"/>
      <c r="AU26" s="51"/>
      <c r="AV26" s="27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9"/>
      <c r="BM26" s="61"/>
      <c r="BN26" s="61"/>
      <c r="BO26" s="61"/>
      <c r="BP26" s="61"/>
      <c r="BQ26" s="61"/>
      <c r="BR26" s="61"/>
      <c r="BS26" s="61"/>
      <c r="BT26" s="61"/>
      <c r="BU26" s="61"/>
      <c r="BV26" s="61"/>
      <c r="BW26" s="61"/>
      <c r="BX26" s="61"/>
      <c r="BY26" s="61"/>
      <c r="BZ26" s="61"/>
      <c r="CA26" s="61"/>
      <c r="CB26" s="61"/>
      <c r="CC26" s="61"/>
      <c r="CD26" s="61"/>
      <c r="CE26" s="61"/>
      <c r="CF26" s="61"/>
      <c r="CG26" s="61"/>
      <c r="CH26" s="61"/>
      <c r="CI26" s="61"/>
      <c r="CJ26" s="61"/>
      <c r="CK26" s="61"/>
      <c r="CL26" s="61"/>
      <c r="CM26" s="61"/>
      <c r="CN26" s="61"/>
      <c r="CO26" s="62"/>
      <c r="CP26" s="62"/>
      <c r="CQ26" s="62"/>
      <c r="CR26" s="62"/>
      <c r="CS26" s="62"/>
      <c r="CT26" s="62"/>
      <c r="CU26" s="62"/>
      <c r="CV26" s="62"/>
      <c r="CW26" s="62"/>
      <c r="CX26" s="62"/>
      <c r="CY26" s="62"/>
      <c r="CZ26" s="62"/>
      <c r="DA26" s="62"/>
      <c r="DB26" s="62"/>
      <c r="DC26" s="62"/>
      <c r="DD26" s="62"/>
    </row>
    <row r="27" spans="1:108" s="18" customFormat="1" ht="14.25" customHeight="1" x14ac:dyDescent="0.2">
      <c r="A27" s="19"/>
      <c r="B27" s="20"/>
      <c r="C27" s="20"/>
      <c r="D27" s="20"/>
      <c r="E27" s="20"/>
      <c r="F27" s="21"/>
      <c r="G27" s="36" t="s">
        <v>19</v>
      </c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8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63">
        <f>AV23</f>
        <v>101.9</v>
      </c>
      <c r="AW27" s="64"/>
      <c r="AX27" s="64"/>
      <c r="AY27" s="64"/>
      <c r="AZ27" s="64"/>
      <c r="BA27" s="64"/>
      <c r="BB27" s="64"/>
      <c r="BC27" s="64"/>
      <c r="BD27" s="64"/>
      <c r="BE27" s="64"/>
      <c r="BF27" s="64"/>
      <c r="BG27" s="64"/>
      <c r="BH27" s="64"/>
      <c r="BI27" s="64"/>
      <c r="BJ27" s="64"/>
      <c r="BK27" s="64"/>
      <c r="BL27" s="65"/>
      <c r="BM27" s="66">
        <f>BM23</f>
        <v>101.9</v>
      </c>
      <c r="BN27" s="66"/>
      <c r="BO27" s="66"/>
      <c r="BP27" s="66"/>
      <c r="BQ27" s="66"/>
      <c r="BR27" s="66"/>
      <c r="BS27" s="66"/>
      <c r="BT27" s="66"/>
      <c r="BU27" s="66"/>
      <c r="BV27" s="66"/>
      <c r="BW27" s="66"/>
      <c r="BX27" s="66"/>
      <c r="BY27" s="66"/>
      <c r="BZ27" s="66"/>
      <c r="CA27" s="66">
        <f>CA23</f>
        <v>101.9</v>
      </c>
      <c r="CB27" s="66"/>
      <c r="CC27" s="66"/>
      <c r="CD27" s="66"/>
      <c r="CE27" s="66"/>
      <c r="CF27" s="66"/>
      <c r="CG27" s="66"/>
      <c r="CH27" s="66"/>
      <c r="CI27" s="66"/>
      <c r="CJ27" s="66"/>
      <c r="CK27" s="66"/>
      <c r="CL27" s="66"/>
      <c r="CM27" s="66"/>
      <c r="CN27" s="66"/>
      <c r="CO27" s="62"/>
      <c r="CP27" s="62"/>
      <c r="CQ27" s="62"/>
      <c r="CR27" s="62"/>
      <c r="CS27" s="62"/>
      <c r="CT27" s="62"/>
      <c r="CU27" s="62"/>
      <c r="CV27" s="62"/>
      <c r="CW27" s="62"/>
      <c r="CX27" s="62"/>
      <c r="CY27" s="62"/>
      <c r="CZ27" s="62"/>
      <c r="DA27" s="62"/>
      <c r="DB27" s="62"/>
      <c r="DC27" s="62"/>
      <c r="DD27" s="62"/>
    </row>
    <row r="28" spans="1:108" s="18" customFormat="1" ht="14.25" customHeight="1" x14ac:dyDescent="0.2">
      <c r="A28" s="39"/>
      <c r="B28" s="40"/>
      <c r="C28" s="40"/>
      <c r="D28" s="40"/>
      <c r="E28" s="40"/>
      <c r="F28" s="41"/>
      <c r="G28" s="42" t="s">
        <v>20</v>
      </c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4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27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28"/>
      <c r="BJ28" s="28"/>
      <c r="BK28" s="28"/>
      <c r="BL28" s="29"/>
      <c r="BM28" s="61"/>
      <c r="BN28" s="61"/>
      <c r="BO28" s="61"/>
      <c r="BP28" s="61"/>
      <c r="BQ28" s="61"/>
      <c r="BR28" s="61"/>
      <c r="BS28" s="61"/>
      <c r="BT28" s="61"/>
      <c r="BU28" s="61"/>
      <c r="BV28" s="61"/>
      <c r="BW28" s="61"/>
      <c r="BX28" s="61"/>
      <c r="BY28" s="61"/>
      <c r="BZ28" s="61"/>
      <c r="CA28" s="61"/>
      <c r="CB28" s="61"/>
      <c r="CC28" s="61"/>
      <c r="CD28" s="61"/>
      <c r="CE28" s="61"/>
      <c r="CF28" s="61"/>
      <c r="CG28" s="61"/>
      <c r="CH28" s="61"/>
      <c r="CI28" s="61"/>
      <c r="CJ28" s="61"/>
      <c r="CK28" s="61"/>
      <c r="CL28" s="61"/>
      <c r="CM28" s="61"/>
      <c r="CN28" s="61"/>
      <c r="CO28" s="62"/>
      <c r="CP28" s="62"/>
      <c r="CQ28" s="62"/>
      <c r="CR28" s="62"/>
      <c r="CS28" s="62"/>
      <c r="CT28" s="62"/>
      <c r="CU28" s="62"/>
      <c r="CV28" s="62"/>
      <c r="CW28" s="62"/>
      <c r="CX28" s="62"/>
      <c r="CY28" s="62"/>
      <c r="CZ28" s="62"/>
      <c r="DA28" s="62"/>
      <c r="DB28" s="62"/>
      <c r="DC28" s="62"/>
      <c r="DD28" s="62"/>
    </row>
    <row r="29" spans="1:108" s="18" customFormat="1" ht="42" customHeight="1" x14ac:dyDescent="0.2">
      <c r="A29" s="45" t="s">
        <v>23</v>
      </c>
      <c r="B29" s="46"/>
      <c r="C29" s="46"/>
      <c r="D29" s="46"/>
      <c r="E29" s="46"/>
      <c r="F29" s="47"/>
      <c r="G29" s="13"/>
      <c r="H29" s="48" t="s">
        <v>46</v>
      </c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9"/>
      <c r="Z29" s="50">
        <v>44562</v>
      </c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0">
        <v>44926</v>
      </c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2">
        <f>141400/1000</f>
        <v>141.4</v>
      </c>
      <c r="AW29" s="53"/>
      <c r="AX29" s="53"/>
      <c r="AY29" s="53"/>
      <c r="AZ29" s="53"/>
      <c r="BA29" s="53"/>
      <c r="BB29" s="53"/>
      <c r="BC29" s="53"/>
      <c r="BD29" s="53"/>
      <c r="BE29" s="53"/>
      <c r="BF29" s="53"/>
      <c r="BG29" s="53"/>
      <c r="BH29" s="53"/>
      <c r="BI29" s="53"/>
      <c r="BJ29" s="53"/>
      <c r="BK29" s="53"/>
      <c r="BL29" s="54"/>
      <c r="BM29" s="55">
        <f>AV29</f>
        <v>141.4</v>
      </c>
      <c r="BN29" s="55"/>
      <c r="BO29" s="55"/>
      <c r="BP29" s="55"/>
      <c r="BQ29" s="55"/>
      <c r="BR29" s="55"/>
      <c r="BS29" s="55"/>
      <c r="BT29" s="55"/>
      <c r="BU29" s="55"/>
      <c r="BV29" s="55"/>
      <c r="BW29" s="55"/>
      <c r="BX29" s="55"/>
      <c r="BY29" s="55"/>
      <c r="BZ29" s="55"/>
      <c r="CA29" s="55">
        <f>BM29</f>
        <v>141.4</v>
      </c>
      <c r="CB29" s="55"/>
      <c r="CC29" s="55"/>
      <c r="CD29" s="55"/>
      <c r="CE29" s="55"/>
      <c r="CF29" s="55"/>
      <c r="CG29" s="55"/>
      <c r="CH29" s="55"/>
      <c r="CI29" s="55"/>
      <c r="CJ29" s="55"/>
      <c r="CK29" s="55"/>
      <c r="CL29" s="55"/>
      <c r="CM29" s="55"/>
      <c r="CN29" s="55"/>
      <c r="CO29" s="62"/>
      <c r="CP29" s="62"/>
      <c r="CQ29" s="62"/>
      <c r="CR29" s="62"/>
      <c r="CS29" s="62"/>
      <c r="CT29" s="62"/>
      <c r="CU29" s="62"/>
      <c r="CV29" s="62"/>
      <c r="CW29" s="62"/>
      <c r="CX29" s="62"/>
      <c r="CY29" s="62"/>
      <c r="CZ29" s="62"/>
      <c r="DA29" s="62"/>
      <c r="DB29" s="62"/>
      <c r="DC29" s="62"/>
      <c r="DD29" s="62"/>
    </row>
    <row r="30" spans="1:108" s="18" customFormat="1" ht="14.25" customHeight="1" x14ac:dyDescent="0.2">
      <c r="A30" s="19"/>
      <c r="B30" s="20"/>
      <c r="C30" s="20"/>
      <c r="D30" s="20"/>
      <c r="E30" s="20"/>
      <c r="F30" s="21"/>
      <c r="G30" s="56" t="s">
        <v>16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8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27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9"/>
      <c r="BM30" s="61"/>
      <c r="BN30" s="61"/>
      <c r="BO30" s="61"/>
      <c r="BP30" s="61"/>
      <c r="BQ30" s="61"/>
      <c r="BR30" s="61"/>
      <c r="BS30" s="61"/>
      <c r="BT30" s="61"/>
      <c r="BU30" s="61"/>
      <c r="BV30" s="61"/>
      <c r="BW30" s="61"/>
      <c r="BX30" s="61"/>
      <c r="BY30" s="61"/>
      <c r="BZ30" s="61"/>
      <c r="CA30" s="61"/>
      <c r="CB30" s="61"/>
      <c r="CC30" s="61"/>
      <c r="CD30" s="61"/>
      <c r="CE30" s="61"/>
      <c r="CF30" s="61"/>
      <c r="CG30" s="61"/>
      <c r="CH30" s="61"/>
      <c r="CI30" s="61"/>
      <c r="CJ30" s="61"/>
      <c r="CK30" s="61"/>
      <c r="CL30" s="61"/>
      <c r="CM30" s="61"/>
      <c r="CN30" s="61"/>
      <c r="CO30" s="62"/>
      <c r="CP30" s="62"/>
      <c r="CQ30" s="62"/>
      <c r="CR30" s="62"/>
      <c r="CS30" s="62"/>
      <c r="CT30" s="62"/>
      <c r="CU30" s="62"/>
      <c r="CV30" s="62"/>
      <c r="CW30" s="62"/>
      <c r="CX30" s="62"/>
      <c r="CY30" s="62"/>
      <c r="CZ30" s="62"/>
      <c r="DA30" s="62"/>
      <c r="DB30" s="62"/>
      <c r="DC30" s="62"/>
      <c r="DD30" s="62"/>
    </row>
    <row r="31" spans="1:108" s="18" customFormat="1" ht="14.25" customHeight="1" x14ac:dyDescent="0.2">
      <c r="A31" s="19"/>
      <c r="B31" s="20"/>
      <c r="C31" s="20"/>
      <c r="D31" s="20"/>
      <c r="E31" s="20"/>
      <c r="F31" s="21"/>
      <c r="G31" s="15"/>
      <c r="H31" s="22" t="s">
        <v>17</v>
      </c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3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1"/>
      <c r="AV31" s="27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28"/>
      <c r="BJ31" s="28"/>
      <c r="BK31" s="28"/>
      <c r="BL31" s="29"/>
      <c r="BM31" s="61"/>
      <c r="BN31" s="61"/>
      <c r="BO31" s="61"/>
      <c r="BP31" s="61"/>
      <c r="BQ31" s="61"/>
      <c r="BR31" s="61"/>
      <c r="BS31" s="61"/>
      <c r="BT31" s="61"/>
      <c r="BU31" s="61"/>
      <c r="BV31" s="61"/>
      <c r="BW31" s="61"/>
      <c r="BX31" s="61"/>
      <c r="BY31" s="61"/>
      <c r="BZ31" s="61"/>
      <c r="CA31" s="61"/>
      <c r="CB31" s="61"/>
      <c r="CC31" s="61"/>
      <c r="CD31" s="61"/>
      <c r="CE31" s="61"/>
      <c r="CF31" s="61"/>
      <c r="CG31" s="61"/>
      <c r="CH31" s="61"/>
      <c r="CI31" s="61"/>
      <c r="CJ31" s="61"/>
      <c r="CK31" s="61"/>
      <c r="CL31" s="61"/>
      <c r="CM31" s="61"/>
      <c r="CN31" s="61"/>
      <c r="CO31" s="62"/>
      <c r="CP31" s="62"/>
      <c r="CQ31" s="62"/>
      <c r="CR31" s="62"/>
      <c r="CS31" s="62"/>
      <c r="CT31" s="62"/>
      <c r="CU31" s="62"/>
      <c r="CV31" s="62"/>
      <c r="CW31" s="62"/>
      <c r="CX31" s="62"/>
      <c r="CY31" s="62"/>
      <c r="CZ31" s="62"/>
      <c r="DA31" s="62"/>
      <c r="DB31" s="62"/>
      <c r="DC31" s="62"/>
      <c r="DD31" s="62"/>
    </row>
    <row r="32" spans="1:108" s="18" customFormat="1" ht="14.25" customHeight="1" x14ac:dyDescent="0.2">
      <c r="A32" s="19"/>
      <c r="B32" s="20"/>
      <c r="C32" s="20"/>
      <c r="D32" s="20"/>
      <c r="E32" s="20"/>
      <c r="F32" s="21"/>
      <c r="G32" s="15"/>
      <c r="H32" s="22" t="s">
        <v>18</v>
      </c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3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Q32" s="51"/>
      <c r="AR32" s="51"/>
      <c r="AS32" s="51"/>
      <c r="AT32" s="51"/>
      <c r="AU32" s="51"/>
      <c r="AV32" s="27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9"/>
      <c r="BM32" s="61"/>
      <c r="BN32" s="61"/>
      <c r="BO32" s="61"/>
      <c r="BP32" s="61"/>
      <c r="BQ32" s="61"/>
      <c r="BR32" s="61"/>
      <c r="BS32" s="61"/>
      <c r="BT32" s="61"/>
      <c r="BU32" s="61"/>
      <c r="BV32" s="61"/>
      <c r="BW32" s="61"/>
      <c r="BX32" s="61"/>
      <c r="BY32" s="61"/>
      <c r="BZ32" s="61"/>
      <c r="CA32" s="61"/>
      <c r="CB32" s="61"/>
      <c r="CC32" s="61"/>
      <c r="CD32" s="61"/>
      <c r="CE32" s="61"/>
      <c r="CF32" s="61"/>
      <c r="CG32" s="61"/>
      <c r="CH32" s="61"/>
      <c r="CI32" s="61"/>
      <c r="CJ32" s="61"/>
      <c r="CK32" s="61"/>
      <c r="CL32" s="61"/>
      <c r="CM32" s="61"/>
      <c r="CN32" s="61"/>
      <c r="CO32" s="62"/>
      <c r="CP32" s="62"/>
      <c r="CQ32" s="62"/>
      <c r="CR32" s="62"/>
      <c r="CS32" s="62"/>
      <c r="CT32" s="62"/>
      <c r="CU32" s="62"/>
      <c r="CV32" s="62"/>
      <c r="CW32" s="62"/>
      <c r="CX32" s="62"/>
      <c r="CY32" s="62"/>
      <c r="CZ32" s="62"/>
      <c r="DA32" s="62"/>
      <c r="DB32" s="62"/>
      <c r="DC32" s="62"/>
      <c r="DD32" s="62"/>
    </row>
    <row r="33" spans="1:108" s="18" customFormat="1" ht="14.25" customHeight="1" x14ac:dyDescent="0.2">
      <c r="A33" s="19"/>
      <c r="B33" s="20"/>
      <c r="C33" s="20"/>
      <c r="D33" s="20"/>
      <c r="E33" s="20"/>
      <c r="F33" s="21"/>
      <c r="G33" s="36" t="s">
        <v>19</v>
      </c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8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1"/>
      <c r="AK33" s="51"/>
      <c r="AL33" s="51"/>
      <c r="AM33" s="51"/>
      <c r="AN33" s="51"/>
      <c r="AO33" s="51"/>
      <c r="AP33" s="51"/>
      <c r="AQ33" s="51"/>
      <c r="AR33" s="51"/>
      <c r="AS33" s="51"/>
      <c r="AT33" s="51"/>
      <c r="AU33" s="51"/>
      <c r="AV33" s="63">
        <f>AV29</f>
        <v>141.4</v>
      </c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BM33" s="66">
        <f>BM29</f>
        <v>141.4</v>
      </c>
      <c r="BN33" s="66"/>
      <c r="BO33" s="66"/>
      <c r="BP33" s="66"/>
      <c r="BQ33" s="66"/>
      <c r="BR33" s="66"/>
      <c r="BS33" s="66"/>
      <c r="BT33" s="66"/>
      <c r="BU33" s="66"/>
      <c r="BV33" s="66"/>
      <c r="BW33" s="66"/>
      <c r="BX33" s="66"/>
      <c r="BY33" s="66"/>
      <c r="BZ33" s="66"/>
      <c r="CA33" s="66">
        <f>CA29</f>
        <v>141.4</v>
      </c>
      <c r="CB33" s="66"/>
      <c r="CC33" s="66"/>
      <c r="CD33" s="66"/>
      <c r="CE33" s="66"/>
      <c r="CF33" s="66"/>
      <c r="CG33" s="66"/>
      <c r="CH33" s="66"/>
      <c r="CI33" s="66"/>
      <c r="CJ33" s="66"/>
      <c r="CK33" s="66"/>
      <c r="CL33" s="66"/>
      <c r="CM33" s="66"/>
      <c r="CN33" s="66"/>
      <c r="CO33" s="62"/>
      <c r="CP33" s="62"/>
      <c r="CQ33" s="62"/>
      <c r="CR33" s="62"/>
      <c r="CS33" s="62"/>
      <c r="CT33" s="62"/>
      <c r="CU33" s="62"/>
      <c r="CV33" s="62"/>
      <c r="CW33" s="62"/>
      <c r="CX33" s="62"/>
      <c r="CY33" s="62"/>
      <c r="CZ33" s="62"/>
      <c r="DA33" s="62"/>
      <c r="DB33" s="62"/>
      <c r="DC33" s="62"/>
      <c r="DD33" s="62"/>
    </row>
    <row r="34" spans="1:108" s="18" customFormat="1" ht="14.25" customHeight="1" x14ac:dyDescent="0.2">
      <c r="A34" s="39"/>
      <c r="B34" s="40"/>
      <c r="C34" s="40"/>
      <c r="D34" s="40"/>
      <c r="E34" s="40"/>
      <c r="F34" s="41"/>
      <c r="G34" s="42" t="s">
        <v>20</v>
      </c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4"/>
      <c r="Z34" s="51"/>
      <c r="AA34" s="51"/>
      <c r="AB34" s="51"/>
      <c r="AC34" s="51"/>
      <c r="AD34" s="51"/>
      <c r="AE34" s="51"/>
      <c r="AF34" s="51"/>
      <c r="AG34" s="51"/>
      <c r="AH34" s="51"/>
      <c r="AI34" s="51"/>
      <c r="AJ34" s="51"/>
      <c r="AK34" s="51"/>
      <c r="AL34" s="51"/>
      <c r="AM34" s="51"/>
      <c r="AN34" s="51"/>
      <c r="AO34" s="51"/>
      <c r="AP34" s="51"/>
      <c r="AQ34" s="51"/>
      <c r="AR34" s="51"/>
      <c r="AS34" s="51"/>
      <c r="AT34" s="51"/>
      <c r="AU34" s="51"/>
      <c r="AV34" s="27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9"/>
      <c r="BM34" s="61"/>
      <c r="BN34" s="61"/>
      <c r="BO34" s="61"/>
      <c r="BP34" s="61"/>
      <c r="BQ34" s="61"/>
      <c r="BR34" s="61"/>
      <c r="BS34" s="61"/>
      <c r="BT34" s="61"/>
      <c r="BU34" s="61"/>
      <c r="BV34" s="61"/>
      <c r="BW34" s="61"/>
      <c r="BX34" s="61"/>
      <c r="BY34" s="61"/>
      <c r="BZ34" s="61"/>
      <c r="CA34" s="61"/>
      <c r="CB34" s="61"/>
      <c r="CC34" s="61"/>
      <c r="CD34" s="61"/>
      <c r="CE34" s="61"/>
      <c r="CF34" s="61"/>
      <c r="CG34" s="61"/>
      <c r="CH34" s="61"/>
      <c r="CI34" s="61"/>
      <c r="CJ34" s="61"/>
      <c r="CK34" s="61"/>
      <c r="CL34" s="61"/>
      <c r="CM34" s="61"/>
      <c r="CN34" s="61"/>
      <c r="CO34" s="62"/>
      <c r="CP34" s="62"/>
      <c r="CQ34" s="62"/>
      <c r="CR34" s="62"/>
      <c r="CS34" s="62"/>
      <c r="CT34" s="62"/>
      <c r="CU34" s="62"/>
      <c r="CV34" s="62"/>
      <c r="CW34" s="62"/>
      <c r="CX34" s="62"/>
      <c r="CY34" s="62"/>
      <c r="CZ34" s="62"/>
      <c r="DA34" s="62"/>
      <c r="DB34" s="62"/>
      <c r="DC34" s="62"/>
      <c r="DD34" s="62"/>
    </row>
    <row r="35" spans="1:108" s="18" customFormat="1" ht="33" customHeight="1" x14ac:dyDescent="0.2">
      <c r="A35" s="45" t="s">
        <v>24</v>
      </c>
      <c r="B35" s="46"/>
      <c r="C35" s="46"/>
      <c r="D35" s="46"/>
      <c r="E35" s="46"/>
      <c r="F35" s="47"/>
      <c r="G35" s="13"/>
      <c r="H35" s="48" t="s">
        <v>48</v>
      </c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9"/>
      <c r="Z35" s="50">
        <v>44562</v>
      </c>
      <c r="AA35" s="51"/>
      <c r="AB35" s="51"/>
      <c r="AC35" s="51"/>
      <c r="AD35" s="51"/>
      <c r="AE35" s="51"/>
      <c r="AF35" s="51"/>
      <c r="AG35" s="51"/>
      <c r="AH35" s="51"/>
      <c r="AI35" s="51"/>
      <c r="AJ35" s="51"/>
      <c r="AK35" s="50">
        <v>44926</v>
      </c>
      <c r="AL35" s="51"/>
      <c r="AM35" s="51"/>
      <c r="AN35" s="51"/>
      <c r="AO35" s="51"/>
      <c r="AP35" s="51"/>
      <c r="AQ35" s="51"/>
      <c r="AR35" s="51"/>
      <c r="AS35" s="51"/>
      <c r="AT35" s="51"/>
      <c r="AU35" s="51"/>
      <c r="AV35" s="52">
        <f>(215299.57-28737.07)/1000</f>
        <v>186.5625</v>
      </c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53"/>
      <c r="BK35" s="53"/>
      <c r="BL35" s="54"/>
      <c r="BM35" s="52">
        <f>AV35</f>
        <v>186.5625</v>
      </c>
      <c r="BN35" s="53"/>
      <c r="BO35" s="53"/>
      <c r="BP35" s="53"/>
      <c r="BQ35" s="53"/>
      <c r="BR35" s="53"/>
      <c r="BS35" s="53"/>
      <c r="BT35" s="53"/>
      <c r="BU35" s="53"/>
      <c r="BV35" s="53"/>
      <c r="BW35" s="53"/>
      <c r="BX35" s="53"/>
      <c r="BY35" s="53"/>
      <c r="BZ35" s="54"/>
      <c r="CA35" s="52">
        <f>BM35</f>
        <v>186.5625</v>
      </c>
      <c r="CB35" s="53"/>
      <c r="CC35" s="53"/>
      <c r="CD35" s="53"/>
      <c r="CE35" s="53"/>
      <c r="CF35" s="53"/>
      <c r="CG35" s="53"/>
      <c r="CH35" s="53"/>
      <c r="CI35" s="53"/>
      <c r="CJ35" s="53"/>
      <c r="CK35" s="53"/>
      <c r="CL35" s="53"/>
      <c r="CM35" s="53"/>
      <c r="CN35" s="54"/>
      <c r="CO35" s="33"/>
      <c r="CP35" s="34"/>
      <c r="CQ35" s="34"/>
      <c r="CR35" s="34"/>
      <c r="CS35" s="34"/>
      <c r="CT35" s="34"/>
      <c r="CU35" s="34"/>
      <c r="CV35" s="34"/>
      <c r="CW35" s="34"/>
      <c r="CX35" s="34"/>
      <c r="CY35" s="34"/>
      <c r="CZ35" s="34"/>
      <c r="DA35" s="34"/>
      <c r="DB35" s="34"/>
      <c r="DC35" s="34"/>
      <c r="DD35" s="35"/>
    </row>
    <row r="36" spans="1:108" s="18" customFormat="1" ht="13.5" customHeight="1" x14ac:dyDescent="0.2">
      <c r="A36" s="19"/>
      <c r="B36" s="20"/>
      <c r="C36" s="20"/>
      <c r="D36" s="20"/>
      <c r="E36" s="20"/>
      <c r="F36" s="21"/>
      <c r="G36" s="56" t="s">
        <v>16</v>
      </c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8"/>
      <c r="Z36" s="24"/>
      <c r="AA36" s="25"/>
      <c r="AB36" s="25"/>
      <c r="AC36" s="25"/>
      <c r="AD36" s="25"/>
      <c r="AE36" s="25"/>
      <c r="AF36" s="25"/>
      <c r="AG36" s="25"/>
      <c r="AH36" s="25"/>
      <c r="AI36" s="25"/>
      <c r="AJ36" s="26"/>
      <c r="AK36" s="24"/>
      <c r="AL36" s="25"/>
      <c r="AM36" s="25"/>
      <c r="AN36" s="25"/>
      <c r="AO36" s="25"/>
      <c r="AP36" s="25"/>
      <c r="AQ36" s="25"/>
      <c r="AR36" s="25"/>
      <c r="AS36" s="25"/>
      <c r="AT36" s="25"/>
      <c r="AU36" s="26"/>
      <c r="AV36" s="52"/>
      <c r="AW36" s="53"/>
      <c r="AX36" s="53"/>
      <c r="AY36" s="53"/>
      <c r="AZ36" s="53"/>
      <c r="BA36" s="53"/>
      <c r="BB36" s="53"/>
      <c r="BC36" s="53"/>
      <c r="BD36" s="53"/>
      <c r="BE36" s="53"/>
      <c r="BF36" s="53"/>
      <c r="BG36" s="53"/>
      <c r="BH36" s="53"/>
      <c r="BI36" s="53"/>
      <c r="BJ36" s="53"/>
      <c r="BK36" s="53"/>
      <c r="BL36" s="54"/>
      <c r="BM36" s="52"/>
      <c r="BN36" s="53"/>
      <c r="BO36" s="53"/>
      <c r="BP36" s="53"/>
      <c r="BQ36" s="53"/>
      <c r="BR36" s="53"/>
      <c r="BS36" s="53"/>
      <c r="BT36" s="53"/>
      <c r="BU36" s="53"/>
      <c r="BV36" s="53"/>
      <c r="BW36" s="53"/>
      <c r="BX36" s="53"/>
      <c r="BY36" s="53"/>
      <c r="BZ36" s="54"/>
      <c r="CA36" s="27"/>
      <c r="CB36" s="28"/>
      <c r="CC36" s="28"/>
      <c r="CD36" s="28"/>
      <c r="CE36" s="28"/>
      <c r="CF36" s="28"/>
      <c r="CG36" s="28"/>
      <c r="CH36" s="28"/>
      <c r="CI36" s="28"/>
      <c r="CJ36" s="28"/>
      <c r="CK36" s="28"/>
      <c r="CL36" s="28"/>
      <c r="CM36" s="28"/>
      <c r="CN36" s="29"/>
      <c r="CO36" s="33"/>
      <c r="CP36" s="34"/>
      <c r="CQ36" s="34"/>
      <c r="CR36" s="34"/>
      <c r="CS36" s="34"/>
      <c r="CT36" s="34"/>
      <c r="CU36" s="34"/>
      <c r="CV36" s="34"/>
      <c r="CW36" s="34"/>
      <c r="CX36" s="34"/>
      <c r="CY36" s="34"/>
      <c r="CZ36" s="34"/>
      <c r="DA36" s="34"/>
      <c r="DB36" s="34"/>
      <c r="DC36" s="34"/>
      <c r="DD36" s="35"/>
    </row>
    <row r="37" spans="1:108" s="18" customFormat="1" ht="13.5" customHeight="1" x14ac:dyDescent="0.2">
      <c r="A37" s="19"/>
      <c r="B37" s="20"/>
      <c r="C37" s="20"/>
      <c r="D37" s="20"/>
      <c r="E37" s="20"/>
      <c r="F37" s="21"/>
      <c r="G37" s="15"/>
      <c r="H37" s="22" t="s">
        <v>17</v>
      </c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3"/>
      <c r="Z37" s="24"/>
      <c r="AA37" s="25"/>
      <c r="AB37" s="25"/>
      <c r="AC37" s="25"/>
      <c r="AD37" s="25"/>
      <c r="AE37" s="25"/>
      <c r="AF37" s="25"/>
      <c r="AG37" s="25"/>
      <c r="AH37" s="25"/>
      <c r="AI37" s="25"/>
      <c r="AJ37" s="26"/>
      <c r="AK37" s="24"/>
      <c r="AL37" s="25"/>
      <c r="AM37" s="25"/>
      <c r="AN37" s="25"/>
      <c r="AO37" s="25"/>
      <c r="AP37" s="25"/>
      <c r="AQ37" s="25"/>
      <c r="AR37" s="25"/>
      <c r="AS37" s="25"/>
      <c r="AT37" s="25"/>
      <c r="AU37" s="26"/>
      <c r="AV37" s="27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28"/>
      <c r="BJ37" s="28"/>
      <c r="BK37" s="28"/>
      <c r="BL37" s="29"/>
      <c r="BM37" s="27"/>
      <c r="BN37" s="28"/>
      <c r="BO37" s="28"/>
      <c r="BP37" s="28"/>
      <c r="BQ37" s="28"/>
      <c r="BR37" s="28"/>
      <c r="BS37" s="28"/>
      <c r="BT37" s="28"/>
      <c r="BU37" s="28"/>
      <c r="BV37" s="28"/>
      <c r="BW37" s="28"/>
      <c r="BX37" s="28"/>
      <c r="BY37" s="28"/>
      <c r="BZ37" s="29"/>
      <c r="CA37" s="27"/>
      <c r="CB37" s="28"/>
      <c r="CC37" s="28"/>
      <c r="CD37" s="28"/>
      <c r="CE37" s="28"/>
      <c r="CF37" s="28"/>
      <c r="CG37" s="28"/>
      <c r="CH37" s="28"/>
      <c r="CI37" s="28"/>
      <c r="CJ37" s="28"/>
      <c r="CK37" s="28"/>
      <c r="CL37" s="28"/>
      <c r="CM37" s="28"/>
      <c r="CN37" s="29"/>
      <c r="CO37" s="33"/>
      <c r="CP37" s="34"/>
      <c r="CQ37" s="34"/>
      <c r="CR37" s="34"/>
      <c r="CS37" s="34"/>
      <c r="CT37" s="34"/>
      <c r="CU37" s="34"/>
      <c r="CV37" s="34"/>
      <c r="CW37" s="34"/>
      <c r="CX37" s="34"/>
      <c r="CY37" s="34"/>
      <c r="CZ37" s="34"/>
      <c r="DA37" s="34"/>
      <c r="DB37" s="34"/>
      <c r="DC37" s="34"/>
      <c r="DD37" s="35"/>
    </row>
    <row r="38" spans="1:108" s="18" customFormat="1" ht="13.5" customHeight="1" x14ac:dyDescent="0.2">
      <c r="A38" s="19"/>
      <c r="B38" s="20"/>
      <c r="C38" s="20"/>
      <c r="D38" s="20"/>
      <c r="E38" s="20"/>
      <c r="F38" s="21"/>
      <c r="G38" s="15"/>
      <c r="H38" s="22" t="s">
        <v>18</v>
      </c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3"/>
      <c r="Z38" s="24"/>
      <c r="AA38" s="25"/>
      <c r="AB38" s="25"/>
      <c r="AC38" s="25"/>
      <c r="AD38" s="25"/>
      <c r="AE38" s="25"/>
      <c r="AF38" s="25"/>
      <c r="AG38" s="25"/>
      <c r="AH38" s="25"/>
      <c r="AI38" s="25"/>
      <c r="AJ38" s="26"/>
      <c r="AK38" s="24"/>
      <c r="AL38" s="25"/>
      <c r="AM38" s="25"/>
      <c r="AN38" s="25"/>
      <c r="AO38" s="25"/>
      <c r="AP38" s="25"/>
      <c r="AQ38" s="25"/>
      <c r="AR38" s="25"/>
      <c r="AS38" s="25"/>
      <c r="AT38" s="25"/>
      <c r="AU38" s="26"/>
      <c r="AV38" s="27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9"/>
      <c r="BM38" s="27"/>
      <c r="BN38" s="28"/>
      <c r="BO38" s="28"/>
      <c r="BP38" s="28"/>
      <c r="BQ38" s="28"/>
      <c r="BR38" s="28"/>
      <c r="BS38" s="28"/>
      <c r="BT38" s="28"/>
      <c r="BU38" s="28"/>
      <c r="BV38" s="28"/>
      <c r="BW38" s="28"/>
      <c r="BX38" s="28"/>
      <c r="BY38" s="28"/>
      <c r="BZ38" s="29"/>
      <c r="CA38" s="27"/>
      <c r="CB38" s="28"/>
      <c r="CC38" s="28"/>
      <c r="CD38" s="28"/>
      <c r="CE38" s="28"/>
      <c r="CF38" s="28"/>
      <c r="CG38" s="28"/>
      <c r="CH38" s="28"/>
      <c r="CI38" s="28"/>
      <c r="CJ38" s="28"/>
      <c r="CK38" s="28"/>
      <c r="CL38" s="28"/>
      <c r="CM38" s="28"/>
      <c r="CN38" s="29"/>
      <c r="CO38" s="33"/>
      <c r="CP38" s="34"/>
      <c r="CQ38" s="34"/>
      <c r="CR38" s="34"/>
      <c r="CS38" s="34"/>
      <c r="CT38" s="34"/>
      <c r="CU38" s="34"/>
      <c r="CV38" s="34"/>
      <c r="CW38" s="34"/>
      <c r="CX38" s="34"/>
      <c r="CY38" s="34"/>
      <c r="CZ38" s="34"/>
      <c r="DA38" s="34"/>
      <c r="DB38" s="34"/>
      <c r="DC38" s="34"/>
      <c r="DD38" s="35"/>
    </row>
    <row r="39" spans="1:108" s="18" customFormat="1" ht="13.5" customHeight="1" x14ac:dyDescent="0.2">
      <c r="A39" s="19"/>
      <c r="B39" s="20"/>
      <c r="C39" s="20"/>
      <c r="D39" s="20"/>
      <c r="E39" s="20"/>
      <c r="F39" s="21"/>
      <c r="G39" s="36" t="s">
        <v>19</v>
      </c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8"/>
      <c r="Z39" s="24"/>
      <c r="AA39" s="25"/>
      <c r="AB39" s="25"/>
      <c r="AC39" s="25"/>
      <c r="AD39" s="25"/>
      <c r="AE39" s="25"/>
      <c r="AF39" s="25"/>
      <c r="AG39" s="25"/>
      <c r="AH39" s="25"/>
      <c r="AI39" s="25"/>
      <c r="AJ39" s="26"/>
      <c r="AK39" s="24"/>
      <c r="AL39" s="25"/>
      <c r="AM39" s="25"/>
      <c r="AN39" s="25"/>
      <c r="AO39" s="25"/>
      <c r="AP39" s="25"/>
      <c r="AQ39" s="25"/>
      <c r="AR39" s="25"/>
      <c r="AS39" s="25"/>
      <c r="AT39" s="25"/>
      <c r="AU39" s="26"/>
      <c r="AV39" s="27">
        <f>AV35</f>
        <v>186.5625</v>
      </c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28"/>
      <c r="BJ39" s="28"/>
      <c r="BK39" s="28"/>
      <c r="BL39" s="29"/>
      <c r="BM39" s="27">
        <f>BM35</f>
        <v>186.5625</v>
      </c>
      <c r="BN39" s="28"/>
      <c r="BO39" s="28"/>
      <c r="BP39" s="28"/>
      <c r="BQ39" s="28"/>
      <c r="BR39" s="28"/>
      <c r="BS39" s="28"/>
      <c r="BT39" s="28"/>
      <c r="BU39" s="28"/>
      <c r="BV39" s="28"/>
      <c r="BW39" s="28"/>
      <c r="BX39" s="28"/>
      <c r="BY39" s="28"/>
      <c r="BZ39" s="29"/>
      <c r="CA39" s="27">
        <f>CA35</f>
        <v>186.5625</v>
      </c>
      <c r="CB39" s="28"/>
      <c r="CC39" s="28"/>
      <c r="CD39" s="28"/>
      <c r="CE39" s="28"/>
      <c r="CF39" s="28"/>
      <c r="CG39" s="28"/>
      <c r="CH39" s="28"/>
      <c r="CI39" s="28"/>
      <c r="CJ39" s="28"/>
      <c r="CK39" s="28"/>
      <c r="CL39" s="28"/>
      <c r="CM39" s="28"/>
      <c r="CN39" s="29"/>
      <c r="CO39" s="33"/>
      <c r="CP39" s="34"/>
      <c r="CQ39" s="34"/>
      <c r="CR39" s="34"/>
      <c r="CS39" s="34"/>
      <c r="CT39" s="34"/>
      <c r="CU39" s="34"/>
      <c r="CV39" s="34"/>
      <c r="CW39" s="34"/>
      <c r="CX39" s="34"/>
      <c r="CY39" s="34"/>
      <c r="CZ39" s="34"/>
      <c r="DA39" s="34"/>
      <c r="DB39" s="34"/>
      <c r="DC39" s="34"/>
      <c r="DD39" s="35"/>
    </row>
    <row r="40" spans="1:108" s="18" customFormat="1" ht="13.5" customHeight="1" x14ac:dyDescent="0.2">
      <c r="A40" s="39"/>
      <c r="B40" s="40"/>
      <c r="C40" s="40"/>
      <c r="D40" s="40"/>
      <c r="E40" s="40"/>
      <c r="F40" s="41"/>
      <c r="G40" s="42" t="s">
        <v>20</v>
      </c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4"/>
      <c r="Z40" s="24"/>
      <c r="AA40" s="25"/>
      <c r="AB40" s="25"/>
      <c r="AC40" s="25"/>
      <c r="AD40" s="25"/>
      <c r="AE40" s="25"/>
      <c r="AF40" s="25"/>
      <c r="AG40" s="25"/>
      <c r="AH40" s="25"/>
      <c r="AI40" s="25"/>
      <c r="AJ40" s="26"/>
      <c r="AK40" s="24"/>
      <c r="AL40" s="25"/>
      <c r="AM40" s="25"/>
      <c r="AN40" s="25"/>
      <c r="AO40" s="25"/>
      <c r="AP40" s="25"/>
      <c r="AQ40" s="25"/>
      <c r="AR40" s="25"/>
      <c r="AS40" s="25"/>
      <c r="AT40" s="25"/>
      <c r="AU40" s="26"/>
      <c r="AV40" s="27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9"/>
      <c r="BM40" s="52"/>
      <c r="BN40" s="53"/>
      <c r="BO40" s="53"/>
      <c r="BP40" s="53"/>
      <c r="BQ40" s="53"/>
      <c r="BR40" s="53"/>
      <c r="BS40" s="53"/>
      <c r="BT40" s="53"/>
      <c r="BU40" s="53"/>
      <c r="BV40" s="53"/>
      <c r="BW40" s="53"/>
      <c r="BX40" s="53"/>
      <c r="BY40" s="53"/>
      <c r="BZ40" s="54"/>
      <c r="CA40" s="33"/>
      <c r="CB40" s="34"/>
      <c r="CC40" s="34"/>
      <c r="CD40" s="34"/>
      <c r="CE40" s="34"/>
      <c r="CF40" s="34"/>
      <c r="CG40" s="34"/>
      <c r="CH40" s="34"/>
      <c r="CI40" s="34"/>
      <c r="CJ40" s="34"/>
      <c r="CK40" s="34"/>
      <c r="CL40" s="34"/>
      <c r="CM40" s="34"/>
      <c r="CN40" s="35"/>
      <c r="CO40" s="33"/>
      <c r="CP40" s="34"/>
      <c r="CQ40" s="34"/>
      <c r="CR40" s="34"/>
      <c r="CS40" s="34"/>
      <c r="CT40" s="34"/>
      <c r="CU40" s="34"/>
      <c r="CV40" s="34"/>
      <c r="CW40" s="34"/>
      <c r="CX40" s="34"/>
      <c r="CY40" s="34"/>
      <c r="CZ40" s="34"/>
      <c r="DA40" s="34"/>
      <c r="DB40" s="34"/>
      <c r="DC40" s="34"/>
      <c r="DD40" s="35"/>
    </row>
    <row r="41" spans="1:108" s="18" customFormat="1" ht="33" customHeight="1" x14ac:dyDescent="0.2">
      <c r="A41" s="45" t="s">
        <v>25</v>
      </c>
      <c r="B41" s="46"/>
      <c r="C41" s="46"/>
      <c r="D41" s="46"/>
      <c r="E41" s="46"/>
      <c r="F41" s="47"/>
      <c r="G41" s="13"/>
      <c r="H41" s="48" t="s">
        <v>49</v>
      </c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9"/>
      <c r="Z41" s="50">
        <v>44562</v>
      </c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0">
        <v>44926</v>
      </c>
      <c r="AL41" s="51"/>
      <c r="AM41" s="51"/>
      <c r="AN41" s="51"/>
      <c r="AO41" s="51"/>
      <c r="AP41" s="51"/>
      <c r="AQ41" s="51"/>
      <c r="AR41" s="51"/>
      <c r="AS41" s="51"/>
      <c r="AT41" s="51"/>
      <c r="AU41" s="51"/>
      <c r="AV41" s="52">
        <f>28737.07/1000</f>
        <v>28.737069999999999</v>
      </c>
      <c r="AW41" s="53"/>
      <c r="AX41" s="53"/>
      <c r="AY41" s="53"/>
      <c r="AZ41" s="53"/>
      <c r="BA41" s="53"/>
      <c r="BB41" s="53"/>
      <c r="BC41" s="53"/>
      <c r="BD41" s="53"/>
      <c r="BE41" s="53"/>
      <c r="BF41" s="53"/>
      <c r="BG41" s="53"/>
      <c r="BH41" s="53"/>
      <c r="BI41" s="53"/>
      <c r="BJ41" s="53"/>
      <c r="BK41" s="53"/>
      <c r="BL41" s="54"/>
      <c r="BM41" s="52">
        <f>AV41</f>
        <v>28.737069999999999</v>
      </c>
      <c r="BN41" s="53"/>
      <c r="BO41" s="53"/>
      <c r="BP41" s="53"/>
      <c r="BQ41" s="53"/>
      <c r="BR41" s="53"/>
      <c r="BS41" s="53"/>
      <c r="BT41" s="53"/>
      <c r="BU41" s="53"/>
      <c r="BV41" s="53"/>
      <c r="BW41" s="53"/>
      <c r="BX41" s="53"/>
      <c r="BY41" s="53"/>
      <c r="BZ41" s="54"/>
      <c r="CA41" s="52">
        <f>BM41</f>
        <v>28.737069999999999</v>
      </c>
      <c r="CB41" s="53"/>
      <c r="CC41" s="53"/>
      <c r="CD41" s="53"/>
      <c r="CE41" s="53"/>
      <c r="CF41" s="53"/>
      <c r="CG41" s="53"/>
      <c r="CH41" s="53"/>
      <c r="CI41" s="53"/>
      <c r="CJ41" s="53"/>
      <c r="CK41" s="53"/>
      <c r="CL41" s="53"/>
      <c r="CM41" s="53"/>
      <c r="CN41" s="54"/>
      <c r="CO41" s="33"/>
      <c r="CP41" s="34"/>
      <c r="CQ41" s="34"/>
      <c r="CR41" s="34"/>
      <c r="CS41" s="34"/>
      <c r="CT41" s="34"/>
      <c r="CU41" s="34"/>
      <c r="CV41" s="34"/>
      <c r="CW41" s="34"/>
      <c r="CX41" s="34"/>
      <c r="CY41" s="34"/>
      <c r="CZ41" s="34"/>
      <c r="DA41" s="34"/>
      <c r="DB41" s="34"/>
      <c r="DC41" s="34"/>
      <c r="DD41" s="35"/>
    </row>
    <row r="42" spans="1:108" s="18" customFormat="1" ht="13.5" customHeight="1" x14ac:dyDescent="0.2">
      <c r="A42" s="19"/>
      <c r="B42" s="20"/>
      <c r="C42" s="20"/>
      <c r="D42" s="20"/>
      <c r="E42" s="20"/>
      <c r="F42" s="21"/>
      <c r="G42" s="56" t="s">
        <v>16</v>
      </c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8"/>
      <c r="Z42" s="24"/>
      <c r="AA42" s="25"/>
      <c r="AB42" s="25"/>
      <c r="AC42" s="25"/>
      <c r="AD42" s="25"/>
      <c r="AE42" s="25"/>
      <c r="AF42" s="25"/>
      <c r="AG42" s="25"/>
      <c r="AH42" s="25"/>
      <c r="AI42" s="25"/>
      <c r="AJ42" s="26"/>
      <c r="AK42" s="24"/>
      <c r="AL42" s="25"/>
      <c r="AM42" s="25"/>
      <c r="AN42" s="25"/>
      <c r="AO42" s="25"/>
      <c r="AP42" s="25"/>
      <c r="AQ42" s="25"/>
      <c r="AR42" s="25"/>
      <c r="AS42" s="25"/>
      <c r="AT42" s="25"/>
      <c r="AU42" s="26"/>
      <c r="AV42" s="52"/>
      <c r="AW42" s="53"/>
      <c r="AX42" s="53"/>
      <c r="AY42" s="53"/>
      <c r="AZ42" s="53"/>
      <c r="BA42" s="53"/>
      <c r="BB42" s="53"/>
      <c r="BC42" s="53"/>
      <c r="BD42" s="53"/>
      <c r="BE42" s="53"/>
      <c r="BF42" s="53"/>
      <c r="BG42" s="53"/>
      <c r="BH42" s="53"/>
      <c r="BI42" s="53"/>
      <c r="BJ42" s="53"/>
      <c r="BK42" s="53"/>
      <c r="BL42" s="54"/>
      <c r="BM42" s="52"/>
      <c r="BN42" s="53"/>
      <c r="BO42" s="53"/>
      <c r="BP42" s="53"/>
      <c r="BQ42" s="53"/>
      <c r="BR42" s="53"/>
      <c r="BS42" s="53"/>
      <c r="BT42" s="53"/>
      <c r="BU42" s="53"/>
      <c r="BV42" s="53"/>
      <c r="BW42" s="53"/>
      <c r="BX42" s="53"/>
      <c r="BY42" s="53"/>
      <c r="BZ42" s="54"/>
      <c r="CA42" s="27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9"/>
      <c r="CO42" s="33"/>
      <c r="CP42" s="34"/>
      <c r="CQ42" s="34"/>
      <c r="CR42" s="34"/>
      <c r="CS42" s="34"/>
      <c r="CT42" s="34"/>
      <c r="CU42" s="34"/>
      <c r="CV42" s="34"/>
      <c r="CW42" s="34"/>
      <c r="CX42" s="34"/>
      <c r="CY42" s="34"/>
      <c r="CZ42" s="34"/>
      <c r="DA42" s="34"/>
      <c r="DB42" s="34"/>
      <c r="DC42" s="34"/>
      <c r="DD42" s="35"/>
    </row>
    <row r="43" spans="1:108" s="18" customFormat="1" ht="13.5" customHeight="1" x14ac:dyDescent="0.2">
      <c r="A43" s="19"/>
      <c r="B43" s="20"/>
      <c r="C43" s="20"/>
      <c r="D43" s="20"/>
      <c r="E43" s="20"/>
      <c r="F43" s="21"/>
      <c r="G43" s="15"/>
      <c r="H43" s="22" t="s">
        <v>17</v>
      </c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3"/>
      <c r="Z43" s="24"/>
      <c r="AA43" s="25"/>
      <c r="AB43" s="25"/>
      <c r="AC43" s="25"/>
      <c r="AD43" s="25"/>
      <c r="AE43" s="25"/>
      <c r="AF43" s="25"/>
      <c r="AG43" s="25"/>
      <c r="AH43" s="25"/>
      <c r="AI43" s="25"/>
      <c r="AJ43" s="26"/>
      <c r="AK43" s="24"/>
      <c r="AL43" s="25"/>
      <c r="AM43" s="25"/>
      <c r="AN43" s="25"/>
      <c r="AO43" s="25"/>
      <c r="AP43" s="25"/>
      <c r="AQ43" s="25"/>
      <c r="AR43" s="25"/>
      <c r="AS43" s="25"/>
      <c r="AT43" s="25"/>
      <c r="AU43" s="26"/>
      <c r="AV43" s="27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28"/>
      <c r="BJ43" s="28"/>
      <c r="BK43" s="28"/>
      <c r="BL43" s="29"/>
      <c r="BM43" s="27"/>
      <c r="BN43" s="28"/>
      <c r="BO43" s="28"/>
      <c r="BP43" s="28"/>
      <c r="BQ43" s="28"/>
      <c r="BR43" s="28"/>
      <c r="BS43" s="28"/>
      <c r="BT43" s="28"/>
      <c r="BU43" s="28"/>
      <c r="BV43" s="28"/>
      <c r="BW43" s="28"/>
      <c r="BX43" s="28"/>
      <c r="BY43" s="28"/>
      <c r="BZ43" s="29"/>
      <c r="CA43" s="27"/>
      <c r="CB43" s="28"/>
      <c r="CC43" s="28"/>
      <c r="CD43" s="28"/>
      <c r="CE43" s="28"/>
      <c r="CF43" s="28"/>
      <c r="CG43" s="28"/>
      <c r="CH43" s="28"/>
      <c r="CI43" s="28"/>
      <c r="CJ43" s="28"/>
      <c r="CK43" s="28"/>
      <c r="CL43" s="28"/>
      <c r="CM43" s="28"/>
      <c r="CN43" s="29"/>
      <c r="CO43" s="33"/>
      <c r="CP43" s="34"/>
      <c r="CQ43" s="34"/>
      <c r="CR43" s="34"/>
      <c r="CS43" s="34"/>
      <c r="CT43" s="34"/>
      <c r="CU43" s="34"/>
      <c r="CV43" s="34"/>
      <c r="CW43" s="34"/>
      <c r="CX43" s="34"/>
      <c r="CY43" s="34"/>
      <c r="CZ43" s="34"/>
      <c r="DA43" s="34"/>
      <c r="DB43" s="34"/>
      <c r="DC43" s="34"/>
      <c r="DD43" s="35"/>
    </row>
    <row r="44" spans="1:108" s="18" customFormat="1" ht="13.5" customHeight="1" x14ac:dyDescent="0.2">
      <c r="A44" s="19"/>
      <c r="B44" s="20"/>
      <c r="C44" s="20"/>
      <c r="D44" s="20"/>
      <c r="E44" s="20"/>
      <c r="F44" s="21"/>
      <c r="G44" s="15"/>
      <c r="H44" s="22" t="s">
        <v>18</v>
      </c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3"/>
      <c r="Z44" s="24"/>
      <c r="AA44" s="25"/>
      <c r="AB44" s="25"/>
      <c r="AC44" s="25"/>
      <c r="AD44" s="25"/>
      <c r="AE44" s="25"/>
      <c r="AF44" s="25"/>
      <c r="AG44" s="25"/>
      <c r="AH44" s="25"/>
      <c r="AI44" s="25"/>
      <c r="AJ44" s="26"/>
      <c r="AK44" s="24"/>
      <c r="AL44" s="25"/>
      <c r="AM44" s="25"/>
      <c r="AN44" s="25"/>
      <c r="AO44" s="25"/>
      <c r="AP44" s="25"/>
      <c r="AQ44" s="25"/>
      <c r="AR44" s="25"/>
      <c r="AS44" s="25"/>
      <c r="AT44" s="25"/>
      <c r="AU44" s="26"/>
      <c r="AV44" s="27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9"/>
      <c r="BM44" s="27"/>
      <c r="BN44" s="28"/>
      <c r="BO44" s="28"/>
      <c r="BP44" s="28"/>
      <c r="BQ44" s="28"/>
      <c r="BR44" s="28"/>
      <c r="BS44" s="28"/>
      <c r="BT44" s="28"/>
      <c r="BU44" s="28"/>
      <c r="BV44" s="28"/>
      <c r="BW44" s="28"/>
      <c r="BX44" s="28"/>
      <c r="BY44" s="28"/>
      <c r="BZ44" s="29"/>
      <c r="CA44" s="27"/>
      <c r="CB44" s="28"/>
      <c r="CC44" s="28"/>
      <c r="CD44" s="28"/>
      <c r="CE44" s="28"/>
      <c r="CF44" s="28"/>
      <c r="CG44" s="28"/>
      <c r="CH44" s="28"/>
      <c r="CI44" s="28"/>
      <c r="CJ44" s="28"/>
      <c r="CK44" s="28"/>
      <c r="CL44" s="28"/>
      <c r="CM44" s="28"/>
      <c r="CN44" s="29"/>
      <c r="CO44" s="33"/>
      <c r="CP44" s="34"/>
      <c r="CQ44" s="34"/>
      <c r="CR44" s="34"/>
      <c r="CS44" s="34"/>
      <c r="CT44" s="34"/>
      <c r="CU44" s="34"/>
      <c r="CV44" s="34"/>
      <c r="CW44" s="34"/>
      <c r="CX44" s="34"/>
      <c r="CY44" s="34"/>
      <c r="CZ44" s="34"/>
      <c r="DA44" s="34"/>
      <c r="DB44" s="34"/>
      <c r="DC44" s="34"/>
      <c r="DD44" s="35"/>
    </row>
    <row r="45" spans="1:108" s="18" customFormat="1" ht="13.5" customHeight="1" x14ac:dyDescent="0.2">
      <c r="A45" s="19"/>
      <c r="B45" s="20"/>
      <c r="C45" s="20"/>
      <c r="D45" s="20"/>
      <c r="E45" s="20"/>
      <c r="F45" s="21"/>
      <c r="G45" s="36" t="s">
        <v>19</v>
      </c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8"/>
      <c r="Z45" s="24"/>
      <c r="AA45" s="25"/>
      <c r="AB45" s="25"/>
      <c r="AC45" s="25"/>
      <c r="AD45" s="25"/>
      <c r="AE45" s="25"/>
      <c r="AF45" s="25"/>
      <c r="AG45" s="25"/>
      <c r="AH45" s="25"/>
      <c r="AI45" s="25"/>
      <c r="AJ45" s="26"/>
      <c r="AK45" s="24"/>
      <c r="AL45" s="25"/>
      <c r="AM45" s="25"/>
      <c r="AN45" s="25"/>
      <c r="AO45" s="25"/>
      <c r="AP45" s="25"/>
      <c r="AQ45" s="25"/>
      <c r="AR45" s="25"/>
      <c r="AS45" s="25"/>
      <c r="AT45" s="25"/>
      <c r="AU45" s="26"/>
      <c r="AV45" s="27">
        <f>AV41</f>
        <v>28.737069999999999</v>
      </c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9"/>
      <c r="BM45" s="27">
        <f>BM41</f>
        <v>28.737069999999999</v>
      </c>
      <c r="BN45" s="28"/>
      <c r="BO45" s="28"/>
      <c r="BP45" s="28"/>
      <c r="BQ45" s="28"/>
      <c r="BR45" s="28"/>
      <c r="BS45" s="28"/>
      <c r="BT45" s="28"/>
      <c r="BU45" s="28"/>
      <c r="BV45" s="28"/>
      <c r="BW45" s="28"/>
      <c r="BX45" s="28"/>
      <c r="BY45" s="28"/>
      <c r="BZ45" s="29"/>
      <c r="CA45" s="27">
        <f>CA41</f>
        <v>28.737069999999999</v>
      </c>
      <c r="CB45" s="28"/>
      <c r="CC45" s="28"/>
      <c r="CD45" s="28"/>
      <c r="CE45" s="28"/>
      <c r="CF45" s="28"/>
      <c r="CG45" s="28"/>
      <c r="CH45" s="28"/>
      <c r="CI45" s="28"/>
      <c r="CJ45" s="28"/>
      <c r="CK45" s="28"/>
      <c r="CL45" s="28"/>
      <c r="CM45" s="28"/>
      <c r="CN45" s="29"/>
      <c r="CO45" s="33"/>
      <c r="CP45" s="34"/>
      <c r="CQ45" s="34"/>
      <c r="CR45" s="34"/>
      <c r="CS45" s="34"/>
      <c r="CT45" s="34"/>
      <c r="CU45" s="34"/>
      <c r="CV45" s="34"/>
      <c r="CW45" s="34"/>
      <c r="CX45" s="34"/>
      <c r="CY45" s="34"/>
      <c r="CZ45" s="34"/>
      <c r="DA45" s="34"/>
      <c r="DB45" s="34"/>
      <c r="DC45" s="34"/>
      <c r="DD45" s="35"/>
    </row>
    <row r="46" spans="1:108" s="18" customFormat="1" ht="13.5" customHeight="1" x14ac:dyDescent="0.2">
      <c r="A46" s="39"/>
      <c r="B46" s="40"/>
      <c r="C46" s="40"/>
      <c r="D46" s="40"/>
      <c r="E46" s="40"/>
      <c r="F46" s="41"/>
      <c r="G46" s="42" t="s">
        <v>20</v>
      </c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  <c r="V46" s="43"/>
      <c r="W46" s="43"/>
      <c r="X46" s="43"/>
      <c r="Y46" s="44"/>
      <c r="Z46" s="24"/>
      <c r="AA46" s="25"/>
      <c r="AB46" s="25"/>
      <c r="AC46" s="25"/>
      <c r="AD46" s="25"/>
      <c r="AE46" s="25"/>
      <c r="AF46" s="25"/>
      <c r="AG46" s="25"/>
      <c r="AH46" s="25"/>
      <c r="AI46" s="25"/>
      <c r="AJ46" s="26"/>
      <c r="AK46" s="24"/>
      <c r="AL46" s="25"/>
      <c r="AM46" s="25"/>
      <c r="AN46" s="25"/>
      <c r="AO46" s="25"/>
      <c r="AP46" s="25"/>
      <c r="AQ46" s="25"/>
      <c r="AR46" s="25"/>
      <c r="AS46" s="25"/>
      <c r="AT46" s="25"/>
      <c r="AU46" s="26"/>
      <c r="AV46" s="27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9"/>
      <c r="BM46" s="52"/>
      <c r="BN46" s="53"/>
      <c r="BO46" s="53"/>
      <c r="BP46" s="53"/>
      <c r="BQ46" s="53"/>
      <c r="BR46" s="53"/>
      <c r="BS46" s="53"/>
      <c r="BT46" s="53"/>
      <c r="BU46" s="53"/>
      <c r="BV46" s="53"/>
      <c r="BW46" s="53"/>
      <c r="BX46" s="53"/>
      <c r="BY46" s="53"/>
      <c r="BZ46" s="54"/>
      <c r="CA46" s="33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5"/>
      <c r="CO46" s="33"/>
      <c r="CP46" s="34"/>
      <c r="CQ46" s="34"/>
      <c r="CR46" s="34"/>
      <c r="CS46" s="34"/>
      <c r="CT46" s="34"/>
      <c r="CU46" s="34"/>
      <c r="CV46" s="34"/>
      <c r="CW46" s="34"/>
      <c r="CX46" s="34"/>
      <c r="CY46" s="34"/>
      <c r="CZ46" s="34"/>
      <c r="DA46" s="34"/>
      <c r="DB46" s="34"/>
      <c r="DC46" s="34"/>
      <c r="DD46" s="35"/>
    </row>
    <row r="47" spans="1:108" s="18" customFormat="1" ht="30" customHeight="1" x14ac:dyDescent="0.2">
      <c r="A47" s="45" t="s">
        <v>26</v>
      </c>
      <c r="B47" s="46"/>
      <c r="C47" s="46"/>
      <c r="D47" s="46"/>
      <c r="E47" s="46"/>
      <c r="F47" s="47"/>
      <c r="G47" s="13"/>
      <c r="H47" s="48" t="s">
        <v>39</v>
      </c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9"/>
      <c r="Z47" s="50">
        <v>44562</v>
      </c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0">
        <v>44926</v>
      </c>
      <c r="AL47" s="51"/>
      <c r="AM47" s="51"/>
      <c r="AN47" s="51"/>
      <c r="AO47" s="51"/>
      <c r="AP47" s="51"/>
      <c r="AQ47" s="51"/>
      <c r="AR47" s="51"/>
      <c r="AS47" s="51"/>
      <c r="AT47" s="51"/>
      <c r="AU47" s="51"/>
      <c r="AV47" s="52">
        <f>126875/1000</f>
        <v>126.875</v>
      </c>
      <c r="AW47" s="53"/>
      <c r="AX47" s="53"/>
      <c r="AY47" s="53"/>
      <c r="AZ47" s="53"/>
      <c r="BA47" s="53"/>
      <c r="BB47" s="53"/>
      <c r="BC47" s="53"/>
      <c r="BD47" s="53"/>
      <c r="BE47" s="53"/>
      <c r="BF47" s="53"/>
      <c r="BG47" s="53"/>
      <c r="BH47" s="53"/>
      <c r="BI47" s="53"/>
      <c r="BJ47" s="53"/>
      <c r="BK47" s="53"/>
      <c r="BL47" s="54"/>
      <c r="BM47" s="55">
        <f>AV47</f>
        <v>126.875</v>
      </c>
      <c r="BN47" s="55"/>
      <c r="BO47" s="55"/>
      <c r="BP47" s="55"/>
      <c r="BQ47" s="55"/>
      <c r="BR47" s="55"/>
      <c r="BS47" s="55"/>
      <c r="BT47" s="55"/>
      <c r="BU47" s="55"/>
      <c r="BV47" s="55"/>
      <c r="BW47" s="55"/>
      <c r="BX47" s="55"/>
      <c r="BY47" s="55"/>
      <c r="BZ47" s="55"/>
      <c r="CA47" s="52">
        <f>BM47</f>
        <v>126.875</v>
      </c>
      <c r="CB47" s="53"/>
      <c r="CC47" s="53"/>
      <c r="CD47" s="53"/>
      <c r="CE47" s="53"/>
      <c r="CF47" s="53"/>
      <c r="CG47" s="53"/>
      <c r="CH47" s="53"/>
      <c r="CI47" s="53"/>
      <c r="CJ47" s="53"/>
      <c r="CK47" s="53"/>
      <c r="CL47" s="53"/>
      <c r="CM47" s="53"/>
      <c r="CN47" s="54"/>
      <c r="CO47" s="33"/>
      <c r="CP47" s="34"/>
      <c r="CQ47" s="34"/>
      <c r="CR47" s="34"/>
      <c r="CS47" s="34"/>
      <c r="CT47" s="34"/>
      <c r="CU47" s="34"/>
      <c r="CV47" s="34"/>
      <c r="CW47" s="34"/>
      <c r="CX47" s="34"/>
      <c r="CY47" s="34"/>
      <c r="CZ47" s="34"/>
      <c r="DA47" s="34"/>
      <c r="DB47" s="34"/>
      <c r="DC47" s="34"/>
      <c r="DD47" s="35"/>
    </row>
    <row r="48" spans="1:108" s="18" customFormat="1" ht="13.5" customHeight="1" x14ac:dyDescent="0.2">
      <c r="A48" s="19"/>
      <c r="B48" s="20"/>
      <c r="C48" s="20"/>
      <c r="D48" s="20"/>
      <c r="E48" s="20"/>
      <c r="F48" s="21"/>
      <c r="G48" s="56" t="s">
        <v>16</v>
      </c>
      <c r="H48" s="57"/>
      <c r="I48" s="57"/>
      <c r="J48" s="57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57"/>
      <c r="V48" s="57"/>
      <c r="W48" s="57"/>
      <c r="X48" s="57"/>
      <c r="Y48" s="58"/>
      <c r="Z48" s="24"/>
      <c r="AA48" s="25"/>
      <c r="AB48" s="25"/>
      <c r="AC48" s="25"/>
      <c r="AD48" s="25"/>
      <c r="AE48" s="25"/>
      <c r="AF48" s="25"/>
      <c r="AG48" s="25"/>
      <c r="AH48" s="25"/>
      <c r="AI48" s="25"/>
      <c r="AJ48" s="26"/>
      <c r="AK48" s="24"/>
      <c r="AL48" s="25"/>
      <c r="AM48" s="25"/>
      <c r="AN48" s="25"/>
      <c r="AO48" s="25"/>
      <c r="AP48" s="25"/>
      <c r="AQ48" s="25"/>
      <c r="AR48" s="25"/>
      <c r="AS48" s="25"/>
      <c r="AT48" s="25"/>
      <c r="AU48" s="26"/>
      <c r="AV48" s="52"/>
      <c r="AW48" s="53"/>
      <c r="AX48" s="53"/>
      <c r="AY48" s="53"/>
      <c r="AZ48" s="53"/>
      <c r="BA48" s="53"/>
      <c r="BB48" s="53"/>
      <c r="BC48" s="53"/>
      <c r="BD48" s="53"/>
      <c r="BE48" s="53"/>
      <c r="BF48" s="53"/>
      <c r="BG48" s="53"/>
      <c r="BH48" s="53"/>
      <c r="BI48" s="53"/>
      <c r="BJ48" s="53"/>
      <c r="BK48" s="53"/>
      <c r="BL48" s="54"/>
      <c r="BM48" s="52"/>
      <c r="BN48" s="53"/>
      <c r="BO48" s="53"/>
      <c r="BP48" s="53"/>
      <c r="BQ48" s="53"/>
      <c r="BR48" s="53"/>
      <c r="BS48" s="53"/>
      <c r="BT48" s="53"/>
      <c r="BU48" s="53"/>
      <c r="BV48" s="53"/>
      <c r="BW48" s="53"/>
      <c r="BX48" s="53"/>
      <c r="BY48" s="53"/>
      <c r="BZ48" s="54"/>
      <c r="CA48" s="27"/>
      <c r="CB48" s="28"/>
      <c r="CC48" s="28"/>
      <c r="CD48" s="28"/>
      <c r="CE48" s="28"/>
      <c r="CF48" s="28"/>
      <c r="CG48" s="28"/>
      <c r="CH48" s="28"/>
      <c r="CI48" s="28"/>
      <c r="CJ48" s="28"/>
      <c r="CK48" s="28"/>
      <c r="CL48" s="28"/>
      <c r="CM48" s="28"/>
      <c r="CN48" s="29"/>
      <c r="CO48" s="33"/>
      <c r="CP48" s="34"/>
      <c r="CQ48" s="34"/>
      <c r="CR48" s="34"/>
      <c r="CS48" s="34"/>
      <c r="CT48" s="34"/>
      <c r="CU48" s="34"/>
      <c r="CV48" s="34"/>
      <c r="CW48" s="34"/>
      <c r="CX48" s="34"/>
      <c r="CY48" s="34"/>
      <c r="CZ48" s="34"/>
      <c r="DA48" s="34"/>
      <c r="DB48" s="34"/>
      <c r="DC48" s="34"/>
      <c r="DD48" s="35"/>
    </row>
    <row r="49" spans="1:108" s="18" customFormat="1" ht="13.5" customHeight="1" x14ac:dyDescent="0.2">
      <c r="A49" s="19"/>
      <c r="B49" s="20"/>
      <c r="C49" s="20"/>
      <c r="D49" s="20"/>
      <c r="E49" s="20"/>
      <c r="F49" s="21"/>
      <c r="G49" s="15"/>
      <c r="H49" s="22" t="s">
        <v>17</v>
      </c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3"/>
      <c r="Z49" s="24"/>
      <c r="AA49" s="25"/>
      <c r="AB49" s="25"/>
      <c r="AC49" s="25"/>
      <c r="AD49" s="25"/>
      <c r="AE49" s="25"/>
      <c r="AF49" s="25"/>
      <c r="AG49" s="25"/>
      <c r="AH49" s="25"/>
      <c r="AI49" s="25"/>
      <c r="AJ49" s="26"/>
      <c r="AK49" s="24"/>
      <c r="AL49" s="25"/>
      <c r="AM49" s="25"/>
      <c r="AN49" s="25"/>
      <c r="AO49" s="25"/>
      <c r="AP49" s="25"/>
      <c r="AQ49" s="25"/>
      <c r="AR49" s="25"/>
      <c r="AS49" s="25"/>
      <c r="AT49" s="25"/>
      <c r="AU49" s="26"/>
      <c r="AV49" s="27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9"/>
      <c r="BM49" s="27"/>
      <c r="BN49" s="28"/>
      <c r="BO49" s="28"/>
      <c r="BP49" s="28"/>
      <c r="BQ49" s="28"/>
      <c r="BR49" s="28"/>
      <c r="BS49" s="28"/>
      <c r="BT49" s="28"/>
      <c r="BU49" s="28"/>
      <c r="BV49" s="28"/>
      <c r="BW49" s="28"/>
      <c r="BX49" s="28"/>
      <c r="BY49" s="28"/>
      <c r="BZ49" s="29"/>
      <c r="CA49" s="27"/>
      <c r="CB49" s="28"/>
      <c r="CC49" s="28"/>
      <c r="CD49" s="28"/>
      <c r="CE49" s="28"/>
      <c r="CF49" s="28"/>
      <c r="CG49" s="28"/>
      <c r="CH49" s="28"/>
      <c r="CI49" s="28"/>
      <c r="CJ49" s="28"/>
      <c r="CK49" s="28"/>
      <c r="CL49" s="28"/>
      <c r="CM49" s="28"/>
      <c r="CN49" s="29"/>
      <c r="CO49" s="33"/>
      <c r="CP49" s="34"/>
      <c r="CQ49" s="34"/>
      <c r="CR49" s="34"/>
      <c r="CS49" s="34"/>
      <c r="CT49" s="34"/>
      <c r="CU49" s="34"/>
      <c r="CV49" s="34"/>
      <c r="CW49" s="34"/>
      <c r="CX49" s="34"/>
      <c r="CY49" s="34"/>
      <c r="CZ49" s="34"/>
      <c r="DA49" s="34"/>
      <c r="DB49" s="34"/>
      <c r="DC49" s="34"/>
      <c r="DD49" s="35"/>
    </row>
    <row r="50" spans="1:108" s="18" customFormat="1" ht="13.5" customHeight="1" x14ac:dyDescent="0.2">
      <c r="A50" s="19"/>
      <c r="B50" s="20"/>
      <c r="C50" s="20"/>
      <c r="D50" s="20"/>
      <c r="E50" s="20"/>
      <c r="F50" s="21"/>
      <c r="G50" s="15"/>
      <c r="H50" s="22" t="s">
        <v>18</v>
      </c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3"/>
      <c r="Z50" s="24"/>
      <c r="AA50" s="25"/>
      <c r="AB50" s="25"/>
      <c r="AC50" s="25"/>
      <c r="AD50" s="25"/>
      <c r="AE50" s="25"/>
      <c r="AF50" s="25"/>
      <c r="AG50" s="25"/>
      <c r="AH50" s="25"/>
      <c r="AI50" s="25"/>
      <c r="AJ50" s="26"/>
      <c r="AK50" s="24"/>
      <c r="AL50" s="25"/>
      <c r="AM50" s="25"/>
      <c r="AN50" s="25"/>
      <c r="AO50" s="25"/>
      <c r="AP50" s="25"/>
      <c r="AQ50" s="25"/>
      <c r="AR50" s="25"/>
      <c r="AS50" s="25"/>
      <c r="AT50" s="25"/>
      <c r="AU50" s="26"/>
      <c r="AV50" s="27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9"/>
      <c r="BM50" s="27"/>
      <c r="BN50" s="28"/>
      <c r="BO50" s="28"/>
      <c r="BP50" s="28"/>
      <c r="BQ50" s="28"/>
      <c r="BR50" s="28"/>
      <c r="BS50" s="28"/>
      <c r="BT50" s="28"/>
      <c r="BU50" s="28"/>
      <c r="BV50" s="28"/>
      <c r="BW50" s="28"/>
      <c r="BX50" s="28"/>
      <c r="BY50" s="28"/>
      <c r="BZ50" s="29"/>
      <c r="CA50" s="27"/>
      <c r="CB50" s="28"/>
      <c r="CC50" s="28"/>
      <c r="CD50" s="28"/>
      <c r="CE50" s="28"/>
      <c r="CF50" s="28"/>
      <c r="CG50" s="28"/>
      <c r="CH50" s="28"/>
      <c r="CI50" s="28"/>
      <c r="CJ50" s="28"/>
      <c r="CK50" s="28"/>
      <c r="CL50" s="28"/>
      <c r="CM50" s="28"/>
      <c r="CN50" s="29"/>
      <c r="CO50" s="33"/>
      <c r="CP50" s="34"/>
      <c r="CQ50" s="34"/>
      <c r="CR50" s="34"/>
      <c r="CS50" s="34"/>
      <c r="CT50" s="34"/>
      <c r="CU50" s="34"/>
      <c r="CV50" s="34"/>
      <c r="CW50" s="34"/>
      <c r="CX50" s="34"/>
      <c r="CY50" s="34"/>
      <c r="CZ50" s="34"/>
      <c r="DA50" s="34"/>
      <c r="DB50" s="34"/>
      <c r="DC50" s="34"/>
      <c r="DD50" s="35"/>
    </row>
    <row r="51" spans="1:108" s="18" customFormat="1" ht="13.5" customHeight="1" x14ac:dyDescent="0.2">
      <c r="A51" s="19"/>
      <c r="B51" s="20"/>
      <c r="C51" s="20"/>
      <c r="D51" s="20"/>
      <c r="E51" s="20"/>
      <c r="F51" s="21"/>
      <c r="G51" s="36" t="s">
        <v>19</v>
      </c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8"/>
      <c r="Z51" s="24"/>
      <c r="AA51" s="25"/>
      <c r="AB51" s="25"/>
      <c r="AC51" s="25"/>
      <c r="AD51" s="25"/>
      <c r="AE51" s="25"/>
      <c r="AF51" s="25"/>
      <c r="AG51" s="25"/>
      <c r="AH51" s="25"/>
      <c r="AI51" s="25"/>
      <c r="AJ51" s="26"/>
      <c r="AK51" s="24"/>
      <c r="AL51" s="25"/>
      <c r="AM51" s="25"/>
      <c r="AN51" s="25"/>
      <c r="AO51" s="25"/>
      <c r="AP51" s="25"/>
      <c r="AQ51" s="25"/>
      <c r="AR51" s="25"/>
      <c r="AS51" s="25"/>
      <c r="AT51" s="25"/>
      <c r="AU51" s="26"/>
      <c r="AV51" s="27">
        <f>AV47</f>
        <v>126.875</v>
      </c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9"/>
      <c r="BM51" s="27">
        <f>BM47</f>
        <v>126.875</v>
      </c>
      <c r="BN51" s="28"/>
      <c r="BO51" s="28"/>
      <c r="BP51" s="28"/>
      <c r="BQ51" s="28"/>
      <c r="BR51" s="28"/>
      <c r="BS51" s="28"/>
      <c r="BT51" s="28"/>
      <c r="BU51" s="28"/>
      <c r="BV51" s="28"/>
      <c r="BW51" s="28"/>
      <c r="BX51" s="28"/>
      <c r="BY51" s="28"/>
      <c r="BZ51" s="29"/>
      <c r="CA51" s="27">
        <f>CA47</f>
        <v>126.875</v>
      </c>
      <c r="CB51" s="28"/>
      <c r="CC51" s="28"/>
      <c r="CD51" s="28"/>
      <c r="CE51" s="28"/>
      <c r="CF51" s="28"/>
      <c r="CG51" s="28"/>
      <c r="CH51" s="28"/>
      <c r="CI51" s="28"/>
      <c r="CJ51" s="28"/>
      <c r="CK51" s="28"/>
      <c r="CL51" s="28"/>
      <c r="CM51" s="28"/>
      <c r="CN51" s="29"/>
      <c r="CO51" s="33"/>
      <c r="CP51" s="34"/>
      <c r="CQ51" s="34"/>
      <c r="CR51" s="34"/>
      <c r="CS51" s="34"/>
      <c r="CT51" s="34"/>
      <c r="CU51" s="34"/>
      <c r="CV51" s="34"/>
      <c r="CW51" s="34"/>
      <c r="CX51" s="34"/>
      <c r="CY51" s="34"/>
      <c r="CZ51" s="34"/>
      <c r="DA51" s="34"/>
      <c r="DB51" s="34"/>
      <c r="DC51" s="34"/>
      <c r="DD51" s="35"/>
    </row>
    <row r="52" spans="1:108" s="18" customFormat="1" ht="13.5" customHeight="1" x14ac:dyDescent="0.2">
      <c r="A52" s="39"/>
      <c r="B52" s="40"/>
      <c r="C52" s="40"/>
      <c r="D52" s="40"/>
      <c r="E52" s="40"/>
      <c r="F52" s="41"/>
      <c r="G52" s="42" t="s">
        <v>20</v>
      </c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4"/>
      <c r="Z52" s="24"/>
      <c r="AA52" s="25"/>
      <c r="AB52" s="25"/>
      <c r="AC52" s="25"/>
      <c r="AD52" s="25"/>
      <c r="AE52" s="25"/>
      <c r="AF52" s="25"/>
      <c r="AG52" s="25"/>
      <c r="AH52" s="25"/>
      <c r="AI52" s="25"/>
      <c r="AJ52" s="26"/>
      <c r="AK52" s="24"/>
      <c r="AL52" s="25"/>
      <c r="AM52" s="25"/>
      <c r="AN52" s="25"/>
      <c r="AO52" s="25"/>
      <c r="AP52" s="25"/>
      <c r="AQ52" s="25"/>
      <c r="AR52" s="25"/>
      <c r="AS52" s="25"/>
      <c r="AT52" s="25"/>
      <c r="AU52" s="26"/>
      <c r="AV52" s="27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9"/>
      <c r="BM52" s="52"/>
      <c r="BN52" s="53"/>
      <c r="BO52" s="53"/>
      <c r="BP52" s="53"/>
      <c r="BQ52" s="53"/>
      <c r="BR52" s="53"/>
      <c r="BS52" s="53"/>
      <c r="BT52" s="53"/>
      <c r="BU52" s="53"/>
      <c r="BV52" s="53"/>
      <c r="BW52" s="53"/>
      <c r="BX52" s="53"/>
      <c r="BY52" s="53"/>
      <c r="BZ52" s="54"/>
      <c r="CA52" s="33"/>
      <c r="CB52" s="34"/>
      <c r="CC52" s="34"/>
      <c r="CD52" s="34"/>
      <c r="CE52" s="34"/>
      <c r="CF52" s="34"/>
      <c r="CG52" s="34"/>
      <c r="CH52" s="34"/>
      <c r="CI52" s="34"/>
      <c r="CJ52" s="34"/>
      <c r="CK52" s="34"/>
      <c r="CL52" s="34"/>
      <c r="CM52" s="34"/>
      <c r="CN52" s="35"/>
      <c r="CO52" s="33"/>
      <c r="CP52" s="34"/>
      <c r="CQ52" s="34"/>
      <c r="CR52" s="34"/>
      <c r="CS52" s="34"/>
      <c r="CT52" s="34"/>
      <c r="CU52" s="34"/>
      <c r="CV52" s="34"/>
      <c r="CW52" s="34"/>
      <c r="CX52" s="34"/>
      <c r="CY52" s="34"/>
      <c r="CZ52" s="34"/>
      <c r="DA52" s="34"/>
      <c r="DB52" s="34"/>
      <c r="DC52" s="34"/>
      <c r="DD52" s="35"/>
    </row>
    <row r="53" spans="1:108" s="18" customFormat="1" ht="34.15" customHeight="1" x14ac:dyDescent="0.2">
      <c r="A53" s="45" t="s">
        <v>27</v>
      </c>
      <c r="B53" s="46"/>
      <c r="C53" s="46"/>
      <c r="D53" s="46"/>
      <c r="E53" s="46"/>
      <c r="F53" s="47"/>
      <c r="G53" s="13"/>
      <c r="H53" s="48" t="s">
        <v>44</v>
      </c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9"/>
      <c r="Z53" s="50">
        <v>44562</v>
      </c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0">
        <v>44926</v>
      </c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2">
        <f>(1139745-665167.5-20625-38813)/1000</f>
        <v>415.1395</v>
      </c>
      <c r="AW53" s="53"/>
      <c r="AX53" s="53"/>
      <c r="AY53" s="53"/>
      <c r="AZ53" s="53"/>
      <c r="BA53" s="53"/>
      <c r="BB53" s="53"/>
      <c r="BC53" s="53"/>
      <c r="BD53" s="53"/>
      <c r="BE53" s="53"/>
      <c r="BF53" s="53"/>
      <c r="BG53" s="53"/>
      <c r="BH53" s="53"/>
      <c r="BI53" s="53"/>
      <c r="BJ53" s="53"/>
      <c r="BK53" s="53"/>
      <c r="BL53" s="54"/>
      <c r="BM53" s="52">
        <f>AV53</f>
        <v>415.1395</v>
      </c>
      <c r="BN53" s="53"/>
      <c r="BO53" s="53"/>
      <c r="BP53" s="53"/>
      <c r="BQ53" s="53"/>
      <c r="BR53" s="53"/>
      <c r="BS53" s="53"/>
      <c r="BT53" s="53"/>
      <c r="BU53" s="53"/>
      <c r="BV53" s="53"/>
      <c r="BW53" s="53"/>
      <c r="BX53" s="53"/>
      <c r="BY53" s="53"/>
      <c r="BZ53" s="54"/>
      <c r="CA53" s="52">
        <f>BM53</f>
        <v>415.1395</v>
      </c>
      <c r="CB53" s="53"/>
      <c r="CC53" s="53"/>
      <c r="CD53" s="53"/>
      <c r="CE53" s="53"/>
      <c r="CF53" s="53"/>
      <c r="CG53" s="53"/>
      <c r="CH53" s="53"/>
      <c r="CI53" s="53"/>
      <c r="CJ53" s="53"/>
      <c r="CK53" s="53"/>
      <c r="CL53" s="53"/>
      <c r="CM53" s="53"/>
      <c r="CN53" s="54"/>
      <c r="CO53" s="33"/>
      <c r="CP53" s="34"/>
      <c r="CQ53" s="34"/>
      <c r="CR53" s="34"/>
      <c r="CS53" s="34"/>
      <c r="CT53" s="34"/>
      <c r="CU53" s="34"/>
      <c r="CV53" s="34"/>
      <c r="CW53" s="34"/>
      <c r="CX53" s="34"/>
      <c r="CY53" s="34"/>
      <c r="CZ53" s="34"/>
      <c r="DA53" s="34"/>
      <c r="DB53" s="34"/>
      <c r="DC53" s="34"/>
      <c r="DD53" s="35"/>
    </row>
    <row r="54" spans="1:108" s="18" customFormat="1" ht="13.5" customHeight="1" x14ac:dyDescent="0.2">
      <c r="A54" s="19"/>
      <c r="B54" s="20"/>
      <c r="C54" s="20"/>
      <c r="D54" s="20"/>
      <c r="E54" s="20"/>
      <c r="F54" s="21"/>
      <c r="G54" s="56" t="s">
        <v>16</v>
      </c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8"/>
      <c r="Z54" s="24"/>
      <c r="AA54" s="25"/>
      <c r="AB54" s="25"/>
      <c r="AC54" s="25"/>
      <c r="AD54" s="25"/>
      <c r="AE54" s="25"/>
      <c r="AF54" s="25"/>
      <c r="AG54" s="25"/>
      <c r="AH54" s="25"/>
      <c r="AI54" s="25"/>
      <c r="AJ54" s="26"/>
      <c r="AK54" s="24"/>
      <c r="AL54" s="25"/>
      <c r="AM54" s="25"/>
      <c r="AN54" s="25"/>
      <c r="AO54" s="25"/>
      <c r="AP54" s="25"/>
      <c r="AQ54" s="25"/>
      <c r="AR54" s="25"/>
      <c r="AS54" s="25"/>
      <c r="AT54" s="25"/>
      <c r="AU54" s="26"/>
      <c r="AV54" s="52"/>
      <c r="AW54" s="53"/>
      <c r="AX54" s="53"/>
      <c r="AY54" s="53"/>
      <c r="AZ54" s="53"/>
      <c r="BA54" s="53"/>
      <c r="BB54" s="53"/>
      <c r="BC54" s="53"/>
      <c r="BD54" s="53"/>
      <c r="BE54" s="53"/>
      <c r="BF54" s="53"/>
      <c r="BG54" s="53"/>
      <c r="BH54" s="53"/>
      <c r="BI54" s="53"/>
      <c r="BJ54" s="53"/>
      <c r="BK54" s="53"/>
      <c r="BL54" s="54"/>
      <c r="BM54" s="52"/>
      <c r="BN54" s="53"/>
      <c r="BO54" s="53"/>
      <c r="BP54" s="53"/>
      <c r="BQ54" s="53"/>
      <c r="BR54" s="53"/>
      <c r="BS54" s="53"/>
      <c r="BT54" s="53"/>
      <c r="BU54" s="53"/>
      <c r="BV54" s="53"/>
      <c r="BW54" s="53"/>
      <c r="BX54" s="53"/>
      <c r="BY54" s="53"/>
      <c r="BZ54" s="54"/>
      <c r="CA54" s="27"/>
      <c r="CB54" s="28"/>
      <c r="CC54" s="28"/>
      <c r="CD54" s="28"/>
      <c r="CE54" s="28"/>
      <c r="CF54" s="28"/>
      <c r="CG54" s="28"/>
      <c r="CH54" s="28"/>
      <c r="CI54" s="28"/>
      <c r="CJ54" s="28"/>
      <c r="CK54" s="28"/>
      <c r="CL54" s="28"/>
      <c r="CM54" s="28"/>
      <c r="CN54" s="29"/>
      <c r="CO54" s="33"/>
      <c r="CP54" s="34"/>
      <c r="CQ54" s="34"/>
      <c r="CR54" s="34"/>
      <c r="CS54" s="34"/>
      <c r="CT54" s="34"/>
      <c r="CU54" s="34"/>
      <c r="CV54" s="34"/>
      <c r="CW54" s="34"/>
      <c r="CX54" s="34"/>
      <c r="CY54" s="34"/>
      <c r="CZ54" s="34"/>
      <c r="DA54" s="34"/>
      <c r="DB54" s="34"/>
      <c r="DC54" s="34"/>
      <c r="DD54" s="35"/>
    </row>
    <row r="55" spans="1:108" s="18" customFormat="1" ht="13.5" customHeight="1" x14ac:dyDescent="0.2">
      <c r="A55" s="19"/>
      <c r="B55" s="20"/>
      <c r="C55" s="20"/>
      <c r="D55" s="20"/>
      <c r="E55" s="20"/>
      <c r="F55" s="21"/>
      <c r="G55" s="15"/>
      <c r="H55" s="22" t="s">
        <v>17</v>
      </c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3"/>
      <c r="Z55" s="24"/>
      <c r="AA55" s="25"/>
      <c r="AB55" s="25"/>
      <c r="AC55" s="25"/>
      <c r="AD55" s="25"/>
      <c r="AE55" s="25"/>
      <c r="AF55" s="25"/>
      <c r="AG55" s="25"/>
      <c r="AH55" s="25"/>
      <c r="AI55" s="25"/>
      <c r="AJ55" s="26"/>
      <c r="AK55" s="24"/>
      <c r="AL55" s="25"/>
      <c r="AM55" s="25"/>
      <c r="AN55" s="25"/>
      <c r="AO55" s="25"/>
      <c r="AP55" s="25"/>
      <c r="AQ55" s="25"/>
      <c r="AR55" s="25"/>
      <c r="AS55" s="25"/>
      <c r="AT55" s="25"/>
      <c r="AU55" s="26"/>
      <c r="AV55" s="27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9"/>
      <c r="BM55" s="27"/>
      <c r="BN55" s="28"/>
      <c r="BO55" s="28"/>
      <c r="BP55" s="28"/>
      <c r="BQ55" s="28"/>
      <c r="BR55" s="28"/>
      <c r="BS55" s="28"/>
      <c r="BT55" s="28"/>
      <c r="BU55" s="28"/>
      <c r="BV55" s="28"/>
      <c r="BW55" s="28"/>
      <c r="BX55" s="28"/>
      <c r="BY55" s="28"/>
      <c r="BZ55" s="29"/>
      <c r="CA55" s="27"/>
      <c r="CB55" s="28"/>
      <c r="CC55" s="28"/>
      <c r="CD55" s="28"/>
      <c r="CE55" s="28"/>
      <c r="CF55" s="28"/>
      <c r="CG55" s="28"/>
      <c r="CH55" s="28"/>
      <c r="CI55" s="28"/>
      <c r="CJ55" s="28"/>
      <c r="CK55" s="28"/>
      <c r="CL55" s="28"/>
      <c r="CM55" s="28"/>
      <c r="CN55" s="29"/>
      <c r="CO55" s="33"/>
      <c r="CP55" s="34"/>
      <c r="CQ55" s="34"/>
      <c r="CR55" s="34"/>
      <c r="CS55" s="34"/>
      <c r="CT55" s="34"/>
      <c r="CU55" s="34"/>
      <c r="CV55" s="34"/>
      <c r="CW55" s="34"/>
      <c r="CX55" s="34"/>
      <c r="CY55" s="34"/>
      <c r="CZ55" s="34"/>
      <c r="DA55" s="34"/>
      <c r="DB55" s="34"/>
      <c r="DC55" s="34"/>
      <c r="DD55" s="35"/>
    </row>
    <row r="56" spans="1:108" s="18" customFormat="1" ht="13.5" customHeight="1" x14ac:dyDescent="0.2">
      <c r="A56" s="19"/>
      <c r="B56" s="20"/>
      <c r="C56" s="20"/>
      <c r="D56" s="20"/>
      <c r="E56" s="20"/>
      <c r="F56" s="21"/>
      <c r="G56" s="15"/>
      <c r="H56" s="22" t="s">
        <v>18</v>
      </c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3"/>
      <c r="Z56" s="24"/>
      <c r="AA56" s="25"/>
      <c r="AB56" s="25"/>
      <c r="AC56" s="25"/>
      <c r="AD56" s="25"/>
      <c r="AE56" s="25"/>
      <c r="AF56" s="25"/>
      <c r="AG56" s="25"/>
      <c r="AH56" s="25"/>
      <c r="AI56" s="25"/>
      <c r="AJ56" s="26"/>
      <c r="AK56" s="24"/>
      <c r="AL56" s="25"/>
      <c r="AM56" s="25"/>
      <c r="AN56" s="25"/>
      <c r="AO56" s="25"/>
      <c r="AP56" s="25"/>
      <c r="AQ56" s="25"/>
      <c r="AR56" s="25"/>
      <c r="AS56" s="25"/>
      <c r="AT56" s="25"/>
      <c r="AU56" s="26"/>
      <c r="AV56" s="27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9"/>
      <c r="BM56" s="27"/>
      <c r="BN56" s="28"/>
      <c r="BO56" s="28"/>
      <c r="BP56" s="28"/>
      <c r="BQ56" s="28"/>
      <c r="BR56" s="28"/>
      <c r="BS56" s="28"/>
      <c r="BT56" s="28"/>
      <c r="BU56" s="28"/>
      <c r="BV56" s="28"/>
      <c r="BW56" s="28"/>
      <c r="BX56" s="28"/>
      <c r="BY56" s="28"/>
      <c r="BZ56" s="29"/>
      <c r="CA56" s="27"/>
      <c r="CB56" s="28"/>
      <c r="CC56" s="28"/>
      <c r="CD56" s="28"/>
      <c r="CE56" s="28"/>
      <c r="CF56" s="28"/>
      <c r="CG56" s="28"/>
      <c r="CH56" s="28"/>
      <c r="CI56" s="28"/>
      <c r="CJ56" s="28"/>
      <c r="CK56" s="28"/>
      <c r="CL56" s="28"/>
      <c r="CM56" s="28"/>
      <c r="CN56" s="29"/>
      <c r="CO56" s="33"/>
      <c r="CP56" s="34"/>
      <c r="CQ56" s="34"/>
      <c r="CR56" s="34"/>
      <c r="CS56" s="34"/>
      <c r="CT56" s="34"/>
      <c r="CU56" s="34"/>
      <c r="CV56" s="34"/>
      <c r="CW56" s="34"/>
      <c r="CX56" s="34"/>
      <c r="CY56" s="34"/>
      <c r="CZ56" s="34"/>
      <c r="DA56" s="34"/>
      <c r="DB56" s="34"/>
      <c r="DC56" s="34"/>
      <c r="DD56" s="35"/>
    </row>
    <row r="57" spans="1:108" s="18" customFormat="1" ht="13.5" customHeight="1" x14ac:dyDescent="0.2">
      <c r="A57" s="19"/>
      <c r="B57" s="20"/>
      <c r="C57" s="20"/>
      <c r="D57" s="20"/>
      <c r="E57" s="20"/>
      <c r="F57" s="21"/>
      <c r="G57" s="36" t="s">
        <v>19</v>
      </c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8"/>
      <c r="Z57" s="24"/>
      <c r="AA57" s="25"/>
      <c r="AB57" s="25"/>
      <c r="AC57" s="25"/>
      <c r="AD57" s="25"/>
      <c r="AE57" s="25"/>
      <c r="AF57" s="25"/>
      <c r="AG57" s="25"/>
      <c r="AH57" s="25"/>
      <c r="AI57" s="25"/>
      <c r="AJ57" s="26"/>
      <c r="AK57" s="24"/>
      <c r="AL57" s="25"/>
      <c r="AM57" s="25"/>
      <c r="AN57" s="25"/>
      <c r="AO57" s="25"/>
      <c r="AP57" s="25"/>
      <c r="AQ57" s="25"/>
      <c r="AR57" s="25"/>
      <c r="AS57" s="25"/>
      <c r="AT57" s="25"/>
      <c r="AU57" s="26"/>
      <c r="AV57" s="27">
        <f>AV53</f>
        <v>415.1395</v>
      </c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9"/>
      <c r="BM57" s="27">
        <f>BM53</f>
        <v>415.1395</v>
      </c>
      <c r="BN57" s="28"/>
      <c r="BO57" s="28"/>
      <c r="BP57" s="28"/>
      <c r="BQ57" s="28"/>
      <c r="BR57" s="28"/>
      <c r="BS57" s="28"/>
      <c r="BT57" s="28"/>
      <c r="BU57" s="28"/>
      <c r="BV57" s="28"/>
      <c r="BW57" s="28"/>
      <c r="BX57" s="28"/>
      <c r="BY57" s="28"/>
      <c r="BZ57" s="29"/>
      <c r="CA57" s="27">
        <f>CA53</f>
        <v>415.1395</v>
      </c>
      <c r="CB57" s="28"/>
      <c r="CC57" s="28"/>
      <c r="CD57" s="28"/>
      <c r="CE57" s="28"/>
      <c r="CF57" s="28"/>
      <c r="CG57" s="28"/>
      <c r="CH57" s="28"/>
      <c r="CI57" s="28"/>
      <c r="CJ57" s="28"/>
      <c r="CK57" s="28"/>
      <c r="CL57" s="28"/>
      <c r="CM57" s="28"/>
      <c r="CN57" s="29"/>
      <c r="CO57" s="33"/>
      <c r="CP57" s="34"/>
      <c r="CQ57" s="34"/>
      <c r="CR57" s="34"/>
      <c r="CS57" s="34"/>
      <c r="CT57" s="34"/>
      <c r="CU57" s="34"/>
      <c r="CV57" s="34"/>
      <c r="CW57" s="34"/>
      <c r="CX57" s="34"/>
      <c r="CY57" s="34"/>
      <c r="CZ57" s="34"/>
      <c r="DA57" s="34"/>
      <c r="DB57" s="34"/>
      <c r="DC57" s="34"/>
      <c r="DD57" s="35"/>
    </row>
    <row r="58" spans="1:108" s="18" customFormat="1" ht="13.5" customHeight="1" x14ac:dyDescent="0.2">
      <c r="A58" s="39"/>
      <c r="B58" s="40"/>
      <c r="C58" s="40"/>
      <c r="D58" s="40"/>
      <c r="E58" s="40"/>
      <c r="F58" s="41"/>
      <c r="G58" s="42" t="s">
        <v>20</v>
      </c>
      <c r="H58" s="43"/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  <c r="V58" s="43"/>
      <c r="W58" s="43"/>
      <c r="X58" s="43"/>
      <c r="Y58" s="44"/>
      <c r="Z58" s="24"/>
      <c r="AA58" s="25"/>
      <c r="AB58" s="25"/>
      <c r="AC58" s="25"/>
      <c r="AD58" s="25"/>
      <c r="AE58" s="25"/>
      <c r="AF58" s="25"/>
      <c r="AG58" s="25"/>
      <c r="AH58" s="25"/>
      <c r="AI58" s="25"/>
      <c r="AJ58" s="26"/>
      <c r="AK58" s="24"/>
      <c r="AL58" s="25"/>
      <c r="AM58" s="25"/>
      <c r="AN58" s="25"/>
      <c r="AO58" s="25"/>
      <c r="AP58" s="25"/>
      <c r="AQ58" s="25"/>
      <c r="AR58" s="25"/>
      <c r="AS58" s="25"/>
      <c r="AT58" s="25"/>
      <c r="AU58" s="26"/>
      <c r="AV58" s="27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9"/>
      <c r="BM58" s="52"/>
      <c r="BN58" s="53"/>
      <c r="BO58" s="53"/>
      <c r="BP58" s="53"/>
      <c r="BQ58" s="53"/>
      <c r="BR58" s="53"/>
      <c r="BS58" s="53"/>
      <c r="BT58" s="53"/>
      <c r="BU58" s="53"/>
      <c r="BV58" s="53"/>
      <c r="BW58" s="53"/>
      <c r="BX58" s="53"/>
      <c r="BY58" s="53"/>
      <c r="BZ58" s="54"/>
      <c r="CA58" s="33"/>
      <c r="CB58" s="34"/>
      <c r="CC58" s="34"/>
      <c r="CD58" s="34"/>
      <c r="CE58" s="34"/>
      <c r="CF58" s="34"/>
      <c r="CG58" s="34"/>
      <c r="CH58" s="34"/>
      <c r="CI58" s="34"/>
      <c r="CJ58" s="34"/>
      <c r="CK58" s="34"/>
      <c r="CL58" s="34"/>
      <c r="CM58" s="34"/>
      <c r="CN58" s="35"/>
      <c r="CO58" s="33"/>
      <c r="CP58" s="34"/>
      <c r="CQ58" s="34"/>
      <c r="CR58" s="34"/>
      <c r="CS58" s="34"/>
      <c r="CT58" s="34"/>
      <c r="CU58" s="34"/>
      <c r="CV58" s="34"/>
      <c r="CW58" s="34"/>
      <c r="CX58" s="34"/>
      <c r="CY58" s="34"/>
      <c r="CZ58" s="34"/>
      <c r="DA58" s="34"/>
      <c r="DB58" s="34"/>
      <c r="DC58" s="34"/>
      <c r="DD58" s="35"/>
    </row>
    <row r="59" spans="1:108" s="18" customFormat="1" ht="26.45" customHeight="1" x14ac:dyDescent="0.2">
      <c r="A59" s="45" t="s">
        <v>28</v>
      </c>
      <c r="B59" s="46"/>
      <c r="C59" s="46"/>
      <c r="D59" s="46"/>
      <c r="E59" s="46"/>
      <c r="F59" s="47"/>
      <c r="G59" s="13"/>
      <c r="H59" s="48" t="s">
        <v>43</v>
      </c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9"/>
      <c r="Z59" s="50">
        <v>44562</v>
      </c>
      <c r="AA59" s="51"/>
      <c r="AB59" s="51"/>
      <c r="AC59" s="51"/>
      <c r="AD59" s="51"/>
      <c r="AE59" s="51"/>
      <c r="AF59" s="51"/>
      <c r="AG59" s="51"/>
      <c r="AH59" s="51"/>
      <c r="AI59" s="51"/>
      <c r="AJ59" s="51"/>
      <c r="AK59" s="50">
        <v>44926</v>
      </c>
      <c r="AL59" s="51"/>
      <c r="AM59" s="51"/>
      <c r="AN59" s="51"/>
      <c r="AO59" s="51"/>
      <c r="AP59" s="51"/>
      <c r="AQ59" s="51"/>
      <c r="AR59" s="51"/>
      <c r="AS59" s="51"/>
      <c r="AT59" s="51"/>
      <c r="AU59" s="51"/>
      <c r="AV59" s="52">
        <f>20625/1000</f>
        <v>20.625</v>
      </c>
      <c r="AW59" s="53"/>
      <c r="AX59" s="53"/>
      <c r="AY59" s="53"/>
      <c r="AZ59" s="53"/>
      <c r="BA59" s="53"/>
      <c r="BB59" s="53"/>
      <c r="BC59" s="53"/>
      <c r="BD59" s="53"/>
      <c r="BE59" s="53"/>
      <c r="BF59" s="53"/>
      <c r="BG59" s="53"/>
      <c r="BH59" s="53"/>
      <c r="BI59" s="53"/>
      <c r="BJ59" s="53"/>
      <c r="BK59" s="53"/>
      <c r="BL59" s="54"/>
      <c r="BM59" s="52">
        <f>AV59</f>
        <v>20.625</v>
      </c>
      <c r="BN59" s="53"/>
      <c r="BO59" s="53"/>
      <c r="BP59" s="53"/>
      <c r="BQ59" s="53"/>
      <c r="BR59" s="53"/>
      <c r="BS59" s="53"/>
      <c r="BT59" s="53"/>
      <c r="BU59" s="53"/>
      <c r="BV59" s="53"/>
      <c r="BW59" s="53"/>
      <c r="BX59" s="53"/>
      <c r="BY59" s="53"/>
      <c r="BZ59" s="54"/>
      <c r="CA59" s="52">
        <f>BM59</f>
        <v>20.625</v>
      </c>
      <c r="CB59" s="53"/>
      <c r="CC59" s="53"/>
      <c r="CD59" s="53"/>
      <c r="CE59" s="53"/>
      <c r="CF59" s="53"/>
      <c r="CG59" s="53"/>
      <c r="CH59" s="53"/>
      <c r="CI59" s="53"/>
      <c r="CJ59" s="53"/>
      <c r="CK59" s="53"/>
      <c r="CL59" s="53"/>
      <c r="CM59" s="53"/>
      <c r="CN59" s="54"/>
      <c r="CO59" s="33"/>
      <c r="CP59" s="34"/>
      <c r="CQ59" s="34"/>
      <c r="CR59" s="34"/>
      <c r="CS59" s="34"/>
      <c r="CT59" s="34"/>
      <c r="CU59" s="34"/>
      <c r="CV59" s="34"/>
      <c r="CW59" s="34"/>
      <c r="CX59" s="34"/>
      <c r="CY59" s="34"/>
      <c r="CZ59" s="34"/>
      <c r="DA59" s="34"/>
      <c r="DB59" s="34"/>
      <c r="DC59" s="34"/>
      <c r="DD59" s="35"/>
    </row>
    <row r="60" spans="1:108" s="18" customFormat="1" ht="13.5" customHeight="1" x14ac:dyDescent="0.2">
      <c r="A60" s="19"/>
      <c r="B60" s="20"/>
      <c r="C60" s="20"/>
      <c r="D60" s="20"/>
      <c r="E60" s="20"/>
      <c r="F60" s="21"/>
      <c r="G60" s="56" t="s">
        <v>16</v>
      </c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8"/>
      <c r="Z60" s="24"/>
      <c r="AA60" s="25"/>
      <c r="AB60" s="25"/>
      <c r="AC60" s="25"/>
      <c r="AD60" s="25"/>
      <c r="AE60" s="25"/>
      <c r="AF60" s="25"/>
      <c r="AG60" s="25"/>
      <c r="AH60" s="25"/>
      <c r="AI60" s="25"/>
      <c r="AJ60" s="26"/>
      <c r="AK60" s="24"/>
      <c r="AL60" s="25"/>
      <c r="AM60" s="25"/>
      <c r="AN60" s="25"/>
      <c r="AO60" s="25"/>
      <c r="AP60" s="25"/>
      <c r="AQ60" s="25"/>
      <c r="AR60" s="25"/>
      <c r="AS60" s="25"/>
      <c r="AT60" s="25"/>
      <c r="AU60" s="26"/>
      <c r="AV60" s="52"/>
      <c r="AW60" s="53"/>
      <c r="AX60" s="53"/>
      <c r="AY60" s="53"/>
      <c r="AZ60" s="53"/>
      <c r="BA60" s="53"/>
      <c r="BB60" s="53"/>
      <c r="BC60" s="53"/>
      <c r="BD60" s="53"/>
      <c r="BE60" s="53"/>
      <c r="BF60" s="53"/>
      <c r="BG60" s="53"/>
      <c r="BH60" s="53"/>
      <c r="BI60" s="53"/>
      <c r="BJ60" s="53"/>
      <c r="BK60" s="53"/>
      <c r="BL60" s="54"/>
      <c r="BM60" s="52"/>
      <c r="BN60" s="53"/>
      <c r="BO60" s="53"/>
      <c r="BP60" s="53"/>
      <c r="BQ60" s="53"/>
      <c r="BR60" s="53"/>
      <c r="BS60" s="53"/>
      <c r="BT60" s="53"/>
      <c r="BU60" s="53"/>
      <c r="BV60" s="53"/>
      <c r="BW60" s="53"/>
      <c r="BX60" s="53"/>
      <c r="BY60" s="53"/>
      <c r="BZ60" s="54"/>
      <c r="CA60" s="27"/>
      <c r="CB60" s="28"/>
      <c r="CC60" s="28"/>
      <c r="CD60" s="28"/>
      <c r="CE60" s="28"/>
      <c r="CF60" s="28"/>
      <c r="CG60" s="28"/>
      <c r="CH60" s="28"/>
      <c r="CI60" s="28"/>
      <c r="CJ60" s="28"/>
      <c r="CK60" s="28"/>
      <c r="CL60" s="28"/>
      <c r="CM60" s="28"/>
      <c r="CN60" s="29"/>
      <c r="CO60" s="33"/>
      <c r="CP60" s="34"/>
      <c r="CQ60" s="34"/>
      <c r="CR60" s="34"/>
      <c r="CS60" s="34"/>
      <c r="CT60" s="34"/>
      <c r="CU60" s="34"/>
      <c r="CV60" s="34"/>
      <c r="CW60" s="34"/>
      <c r="CX60" s="34"/>
      <c r="CY60" s="34"/>
      <c r="CZ60" s="34"/>
      <c r="DA60" s="34"/>
      <c r="DB60" s="34"/>
      <c r="DC60" s="34"/>
      <c r="DD60" s="35"/>
    </row>
    <row r="61" spans="1:108" s="18" customFormat="1" ht="13.5" customHeight="1" x14ac:dyDescent="0.2">
      <c r="A61" s="19"/>
      <c r="B61" s="20"/>
      <c r="C61" s="20"/>
      <c r="D61" s="20"/>
      <c r="E61" s="20"/>
      <c r="F61" s="21"/>
      <c r="G61" s="15"/>
      <c r="H61" s="22" t="s">
        <v>17</v>
      </c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3"/>
      <c r="Z61" s="24"/>
      <c r="AA61" s="25"/>
      <c r="AB61" s="25"/>
      <c r="AC61" s="25"/>
      <c r="AD61" s="25"/>
      <c r="AE61" s="25"/>
      <c r="AF61" s="25"/>
      <c r="AG61" s="25"/>
      <c r="AH61" s="25"/>
      <c r="AI61" s="25"/>
      <c r="AJ61" s="26"/>
      <c r="AK61" s="24"/>
      <c r="AL61" s="25"/>
      <c r="AM61" s="25"/>
      <c r="AN61" s="25"/>
      <c r="AO61" s="25"/>
      <c r="AP61" s="25"/>
      <c r="AQ61" s="25"/>
      <c r="AR61" s="25"/>
      <c r="AS61" s="25"/>
      <c r="AT61" s="25"/>
      <c r="AU61" s="26"/>
      <c r="AV61" s="27"/>
      <c r="AW61" s="28"/>
      <c r="AX61" s="28"/>
      <c r="AY61" s="28"/>
      <c r="AZ61" s="28"/>
      <c r="BA61" s="28"/>
      <c r="BB61" s="28"/>
      <c r="BC61" s="28"/>
      <c r="BD61" s="28"/>
      <c r="BE61" s="28"/>
      <c r="BF61" s="28"/>
      <c r="BG61" s="28"/>
      <c r="BH61" s="28"/>
      <c r="BI61" s="28"/>
      <c r="BJ61" s="28"/>
      <c r="BK61" s="28"/>
      <c r="BL61" s="29"/>
      <c r="BM61" s="27"/>
      <c r="BN61" s="28"/>
      <c r="BO61" s="28"/>
      <c r="BP61" s="28"/>
      <c r="BQ61" s="28"/>
      <c r="BR61" s="28"/>
      <c r="BS61" s="28"/>
      <c r="BT61" s="28"/>
      <c r="BU61" s="28"/>
      <c r="BV61" s="28"/>
      <c r="BW61" s="28"/>
      <c r="BX61" s="28"/>
      <c r="BY61" s="28"/>
      <c r="BZ61" s="29"/>
      <c r="CA61" s="27"/>
      <c r="CB61" s="28"/>
      <c r="CC61" s="28"/>
      <c r="CD61" s="28"/>
      <c r="CE61" s="28"/>
      <c r="CF61" s="28"/>
      <c r="CG61" s="28"/>
      <c r="CH61" s="28"/>
      <c r="CI61" s="28"/>
      <c r="CJ61" s="28"/>
      <c r="CK61" s="28"/>
      <c r="CL61" s="28"/>
      <c r="CM61" s="28"/>
      <c r="CN61" s="29"/>
      <c r="CO61" s="33"/>
      <c r="CP61" s="34"/>
      <c r="CQ61" s="34"/>
      <c r="CR61" s="34"/>
      <c r="CS61" s="34"/>
      <c r="CT61" s="34"/>
      <c r="CU61" s="34"/>
      <c r="CV61" s="34"/>
      <c r="CW61" s="34"/>
      <c r="CX61" s="34"/>
      <c r="CY61" s="34"/>
      <c r="CZ61" s="34"/>
      <c r="DA61" s="34"/>
      <c r="DB61" s="34"/>
      <c r="DC61" s="34"/>
      <c r="DD61" s="35"/>
    </row>
    <row r="62" spans="1:108" s="18" customFormat="1" ht="13.5" customHeight="1" x14ac:dyDescent="0.2">
      <c r="A62" s="19"/>
      <c r="B62" s="20"/>
      <c r="C62" s="20"/>
      <c r="D62" s="20"/>
      <c r="E62" s="20"/>
      <c r="F62" s="21"/>
      <c r="G62" s="15"/>
      <c r="H62" s="22" t="s">
        <v>18</v>
      </c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3"/>
      <c r="Z62" s="24"/>
      <c r="AA62" s="25"/>
      <c r="AB62" s="25"/>
      <c r="AC62" s="25"/>
      <c r="AD62" s="25"/>
      <c r="AE62" s="25"/>
      <c r="AF62" s="25"/>
      <c r="AG62" s="25"/>
      <c r="AH62" s="25"/>
      <c r="AI62" s="25"/>
      <c r="AJ62" s="26"/>
      <c r="AK62" s="24"/>
      <c r="AL62" s="25"/>
      <c r="AM62" s="25"/>
      <c r="AN62" s="25"/>
      <c r="AO62" s="25"/>
      <c r="AP62" s="25"/>
      <c r="AQ62" s="25"/>
      <c r="AR62" s="25"/>
      <c r="AS62" s="25"/>
      <c r="AT62" s="25"/>
      <c r="AU62" s="26"/>
      <c r="AV62" s="27"/>
      <c r="AW62" s="28"/>
      <c r="AX62" s="28"/>
      <c r="AY62" s="28"/>
      <c r="AZ62" s="28"/>
      <c r="BA62" s="28"/>
      <c r="BB62" s="28"/>
      <c r="BC62" s="28"/>
      <c r="BD62" s="28"/>
      <c r="BE62" s="28"/>
      <c r="BF62" s="28"/>
      <c r="BG62" s="28"/>
      <c r="BH62" s="28"/>
      <c r="BI62" s="28"/>
      <c r="BJ62" s="28"/>
      <c r="BK62" s="28"/>
      <c r="BL62" s="29"/>
      <c r="BM62" s="27"/>
      <c r="BN62" s="28"/>
      <c r="BO62" s="28"/>
      <c r="BP62" s="28"/>
      <c r="BQ62" s="28"/>
      <c r="BR62" s="28"/>
      <c r="BS62" s="28"/>
      <c r="BT62" s="28"/>
      <c r="BU62" s="28"/>
      <c r="BV62" s="28"/>
      <c r="BW62" s="28"/>
      <c r="BX62" s="28"/>
      <c r="BY62" s="28"/>
      <c r="BZ62" s="29"/>
      <c r="CA62" s="27"/>
      <c r="CB62" s="28"/>
      <c r="CC62" s="28"/>
      <c r="CD62" s="28"/>
      <c r="CE62" s="28"/>
      <c r="CF62" s="28"/>
      <c r="CG62" s="28"/>
      <c r="CH62" s="28"/>
      <c r="CI62" s="28"/>
      <c r="CJ62" s="28"/>
      <c r="CK62" s="28"/>
      <c r="CL62" s="28"/>
      <c r="CM62" s="28"/>
      <c r="CN62" s="29"/>
      <c r="CO62" s="33"/>
      <c r="CP62" s="34"/>
      <c r="CQ62" s="34"/>
      <c r="CR62" s="34"/>
      <c r="CS62" s="34"/>
      <c r="CT62" s="34"/>
      <c r="CU62" s="34"/>
      <c r="CV62" s="34"/>
      <c r="CW62" s="34"/>
      <c r="CX62" s="34"/>
      <c r="CY62" s="34"/>
      <c r="CZ62" s="34"/>
      <c r="DA62" s="34"/>
      <c r="DB62" s="34"/>
      <c r="DC62" s="34"/>
      <c r="DD62" s="35"/>
    </row>
    <row r="63" spans="1:108" s="18" customFormat="1" ht="13.5" customHeight="1" x14ac:dyDescent="0.2">
      <c r="A63" s="19"/>
      <c r="B63" s="20"/>
      <c r="C63" s="20"/>
      <c r="D63" s="20"/>
      <c r="E63" s="20"/>
      <c r="F63" s="21"/>
      <c r="G63" s="36" t="s">
        <v>19</v>
      </c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8"/>
      <c r="Z63" s="24"/>
      <c r="AA63" s="25"/>
      <c r="AB63" s="25"/>
      <c r="AC63" s="25"/>
      <c r="AD63" s="25"/>
      <c r="AE63" s="25"/>
      <c r="AF63" s="25"/>
      <c r="AG63" s="25"/>
      <c r="AH63" s="25"/>
      <c r="AI63" s="25"/>
      <c r="AJ63" s="26"/>
      <c r="AK63" s="24"/>
      <c r="AL63" s="25"/>
      <c r="AM63" s="25"/>
      <c r="AN63" s="25"/>
      <c r="AO63" s="25"/>
      <c r="AP63" s="25"/>
      <c r="AQ63" s="25"/>
      <c r="AR63" s="25"/>
      <c r="AS63" s="25"/>
      <c r="AT63" s="25"/>
      <c r="AU63" s="26"/>
      <c r="AV63" s="27">
        <f>AV59</f>
        <v>20.625</v>
      </c>
      <c r="AW63" s="28"/>
      <c r="AX63" s="28"/>
      <c r="AY63" s="28"/>
      <c r="AZ63" s="28"/>
      <c r="BA63" s="28"/>
      <c r="BB63" s="28"/>
      <c r="BC63" s="28"/>
      <c r="BD63" s="28"/>
      <c r="BE63" s="28"/>
      <c r="BF63" s="28"/>
      <c r="BG63" s="28"/>
      <c r="BH63" s="28"/>
      <c r="BI63" s="28"/>
      <c r="BJ63" s="28"/>
      <c r="BK63" s="28"/>
      <c r="BL63" s="29"/>
      <c r="BM63" s="27">
        <f>BM59</f>
        <v>20.625</v>
      </c>
      <c r="BN63" s="28"/>
      <c r="BO63" s="28"/>
      <c r="BP63" s="28"/>
      <c r="BQ63" s="28"/>
      <c r="BR63" s="28"/>
      <c r="BS63" s="28"/>
      <c r="BT63" s="28"/>
      <c r="BU63" s="28"/>
      <c r="BV63" s="28"/>
      <c r="BW63" s="28"/>
      <c r="BX63" s="28"/>
      <c r="BY63" s="28"/>
      <c r="BZ63" s="29"/>
      <c r="CA63" s="27">
        <f>CA59</f>
        <v>20.625</v>
      </c>
      <c r="CB63" s="28"/>
      <c r="CC63" s="28"/>
      <c r="CD63" s="28"/>
      <c r="CE63" s="28"/>
      <c r="CF63" s="28"/>
      <c r="CG63" s="28"/>
      <c r="CH63" s="28"/>
      <c r="CI63" s="28"/>
      <c r="CJ63" s="28"/>
      <c r="CK63" s="28"/>
      <c r="CL63" s="28"/>
      <c r="CM63" s="28"/>
      <c r="CN63" s="29"/>
      <c r="CO63" s="33"/>
      <c r="CP63" s="34"/>
      <c r="CQ63" s="34"/>
      <c r="CR63" s="34"/>
      <c r="CS63" s="34"/>
      <c r="CT63" s="34"/>
      <c r="CU63" s="34"/>
      <c r="CV63" s="34"/>
      <c r="CW63" s="34"/>
      <c r="CX63" s="34"/>
      <c r="CY63" s="34"/>
      <c r="CZ63" s="34"/>
      <c r="DA63" s="34"/>
      <c r="DB63" s="34"/>
      <c r="DC63" s="34"/>
      <c r="DD63" s="35"/>
    </row>
    <row r="64" spans="1:108" s="18" customFormat="1" ht="13.5" customHeight="1" x14ac:dyDescent="0.2">
      <c r="A64" s="39"/>
      <c r="B64" s="40"/>
      <c r="C64" s="40"/>
      <c r="D64" s="40"/>
      <c r="E64" s="40"/>
      <c r="F64" s="41"/>
      <c r="G64" s="42" t="s">
        <v>20</v>
      </c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4"/>
      <c r="Z64" s="24"/>
      <c r="AA64" s="25"/>
      <c r="AB64" s="25"/>
      <c r="AC64" s="25"/>
      <c r="AD64" s="25"/>
      <c r="AE64" s="25"/>
      <c r="AF64" s="25"/>
      <c r="AG64" s="25"/>
      <c r="AH64" s="25"/>
      <c r="AI64" s="25"/>
      <c r="AJ64" s="26"/>
      <c r="AK64" s="24"/>
      <c r="AL64" s="25"/>
      <c r="AM64" s="25"/>
      <c r="AN64" s="25"/>
      <c r="AO64" s="25"/>
      <c r="AP64" s="25"/>
      <c r="AQ64" s="25"/>
      <c r="AR64" s="25"/>
      <c r="AS64" s="25"/>
      <c r="AT64" s="25"/>
      <c r="AU64" s="26"/>
      <c r="AV64" s="27"/>
      <c r="AW64" s="28"/>
      <c r="AX64" s="28"/>
      <c r="AY64" s="28"/>
      <c r="AZ64" s="28"/>
      <c r="BA64" s="28"/>
      <c r="BB64" s="28"/>
      <c r="BC64" s="28"/>
      <c r="BD64" s="28"/>
      <c r="BE64" s="28"/>
      <c r="BF64" s="28"/>
      <c r="BG64" s="28"/>
      <c r="BH64" s="28"/>
      <c r="BI64" s="28"/>
      <c r="BJ64" s="28"/>
      <c r="BK64" s="28"/>
      <c r="BL64" s="29"/>
      <c r="BM64" s="52"/>
      <c r="BN64" s="53"/>
      <c r="BO64" s="53"/>
      <c r="BP64" s="53"/>
      <c r="BQ64" s="53"/>
      <c r="BR64" s="53"/>
      <c r="BS64" s="53"/>
      <c r="BT64" s="53"/>
      <c r="BU64" s="53"/>
      <c r="BV64" s="53"/>
      <c r="BW64" s="53"/>
      <c r="BX64" s="53"/>
      <c r="BY64" s="53"/>
      <c r="BZ64" s="54"/>
      <c r="CA64" s="33"/>
      <c r="CB64" s="34"/>
      <c r="CC64" s="34"/>
      <c r="CD64" s="34"/>
      <c r="CE64" s="34"/>
      <c r="CF64" s="34"/>
      <c r="CG64" s="34"/>
      <c r="CH64" s="34"/>
      <c r="CI64" s="34"/>
      <c r="CJ64" s="34"/>
      <c r="CK64" s="34"/>
      <c r="CL64" s="34"/>
      <c r="CM64" s="34"/>
      <c r="CN64" s="35"/>
      <c r="CO64" s="33"/>
      <c r="CP64" s="34"/>
      <c r="CQ64" s="34"/>
      <c r="CR64" s="34"/>
      <c r="CS64" s="34"/>
      <c r="CT64" s="34"/>
      <c r="CU64" s="34"/>
      <c r="CV64" s="34"/>
      <c r="CW64" s="34"/>
      <c r="CX64" s="34"/>
      <c r="CY64" s="34"/>
      <c r="CZ64" s="34"/>
      <c r="DA64" s="34"/>
      <c r="DB64" s="34"/>
      <c r="DC64" s="34"/>
      <c r="DD64" s="35"/>
    </row>
    <row r="65" spans="1:108" s="18" customFormat="1" ht="45.6" customHeight="1" x14ac:dyDescent="0.2">
      <c r="A65" s="45" t="s">
        <v>29</v>
      </c>
      <c r="B65" s="46"/>
      <c r="C65" s="46"/>
      <c r="D65" s="46"/>
      <c r="E65" s="46"/>
      <c r="F65" s="47"/>
      <c r="G65" s="13"/>
      <c r="H65" s="48" t="s">
        <v>51</v>
      </c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9"/>
      <c r="Z65" s="50">
        <v>44562</v>
      </c>
      <c r="AA65" s="51"/>
      <c r="AB65" s="51"/>
      <c r="AC65" s="51"/>
      <c r="AD65" s="51"/>
      <c r="AE65" s="51"/>
      <c r="AF65" s="51"/>
      <c r="AG65" s="51"/>
      <c r="AH65" s="51"/>
      <c r="AI65" s="51"/>
      <c r="AJ65" s="51"/>
      <c r="AK65" s="50">
        <v>44926</v>
      </c>
      <c r="AL65" s="51"/>
      <c r="AM65" s="51"/>
      <c r="AN65" s="51"/>
      <c r="AO65" s="51"/>
      <c r="AP65" s="51"/>
      <c r="AQ65" s="51"/>
      <c r="AR65" s="51"/>
      <c r="AS65" s="51"/>
      <c r="AT65" s="51"/>
      <c r="AU65" s="51"/>
      <c r="AV65" s="52">
        <f>665167.5/1000</f>
        <v>665.16750000000002</v>
      </c>
      <c r="AW65" s="53"/>
      <c r="AX65" s="53"/>
      <c r="AY65" s="53"/>
      <c r="AZ65" s="53"/>
      <c r="BA65" s="53"/>
      <c r="BB65" s="53"/>
      <c r="BC65" s="53"/>
      <c r="BD65" s="53"/>
      <c r="BE65" s="53"/>
      <c r="BF65" s="53"/>
      <c r="BG65" s="53"/>
      <c r="BH65" s="53"/>
      <c r="BI65" s="53"/>
      <c r="BJ65" s="53"/>
      <c r="BK65" s="53"/>
      <c r="BL65" s="54"/>
      <c r="BM65" s="52">
        <f>AV65</f>
        <v>665.16750000000002</v>
      </c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4"/>
      <c r="CA65" s="52">
        <f>BM65</f>
        <v>665.16750000000002</v>
      </c>
      <c r="CB65" s="53"/>
      <c r="CC65" s="53"/>
      <c r="CD65" s="53"/>
      <c r="CE65" s="53"/>
      <c r="CF65" s="53"/>
      <c r="CG65" s="53"/>
      <c r="CH65" s="53"/>
      <c r="CI65" s="53"/>
      <c r="CJ65" s="53"/>
      <c r="CK65" s="53"/>
      <c r="CL65" s="53"/>
      <c r="CM65" s="53"/>
      <c r="CN65" s="54"/>
      <c r="CO65" s="33"/>
      <c r="CP65" s="34"/>
      <c r="CQ65" s="34"/>
      <c r="CR65" s="34"/>
      <c r="CS65" s="34"/>
      <c r="CT65" s="34"/>
      <c r="CU65" s="34"/>
      <c r="CV65" s="34"/>
      <c r="CW65" s="34"/>
      <c r="CX65" s="34"/>
      <c r="CY65" s="34"/>
      <c r="CZ65" s="34"/>
      <c r="DA65" s="34"/>
      <c r="DB65" s="34"/>
      <c r="DC65" s="34"/>
      <c r="DD65" s="35"/>
    </row>
    <row r="66" spans="1:108" s="18" customFormat="1" ht="13.5" customHeight="1" x14ac:dyDescent="0.2">
      <c r="A66" s="19"/>
      <c r="B66" s="20"/>
      <c r="C66" s="20"/>
      <c r="D66" s="20"/>
      <c r="E66" s="20"/>
      <c r="F66" s="21"/>
      <c r="G66" s="56" t="s">
        <v>16</v>
      </c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8"/>
      <c r="Z66" s="24"/>
      <c r="AA66" s="25"/>
      <c r="AB66" s="25"/>
      <c r="AC66" s="25"/>
      <c r="AD66" s="25"/>
      <c r="AE66" s="25"/>
      <c r="AF66" s="25"/>
      <c r="AG66" s="25"/>
      <c r="AH66" s="25"/>
      <c r="AI66" s="25"/>
      <c r="AJ66" s="26"/>
      <c r="AK66" s="24"/>
      <c r="AL66" s="25"/>
      <c r="AM66" s="25"/>
      <c r="AN66" s="25"/>
      <c r="AO66" s="25"/>
      <c r="AP66" s="25"/>
      <c r="AQ66" s="25"/>
      <c r="AR66" s="25"/>
      <c r="AS66" s="25"/>
      <c r="AT66" s="25"/>
      <c r="AU66" s="26"/>
      <c r="AV66" s="52"/>
      <c r="AW66" s="53"/>
      <c r="AX66" s="53"/>
      <c r="AY66" s="53"/>
      <c r="AZ66" s="53"/>
      <c r="BA66" s="53"/>
      <c r="BB66" s="53"/>
      <c r="BC66" s="53"/>
      <c r="BD66" s="53"/>
      <c r="BE66" s="53"/>
      <c r="BF66" s="53"/>
      <c r="BG66" s="53"/>
      <c r="BH66" s="53"/>
      <c r="BI66" s="53"/>
      <c r="BJ66" s="53"/>
      <c r="BK66" s="53"/>
      <c r="BL66" s="54"/>
      <c r="BM66" s="52"/>
      <c r="BN66" s="53"/>
      <c r="BO66" s="53"/>
      <c r="BP66" s="53"/>
      <c r="BQ66" s="53"/>
      <c r="BR66" s="53"/>
      <c r="BS66" s="53"/>
      <c r="BT66" s="53"/>
      <c r="BU66" s="53"/>
      <c r="BV66" s="53"/>
      <c r="BW66" s="53"/>
      <c r="BX66" s="53"/>
      <c r="BY66" s="53"/>
      <c r="BZ66" s="54"/>
      <c r="CA66" s="27"/>
      <c r="CB66" s="28"/>
      <c r="CC66" s="28"/>
      <c r="CD66" s="28"/>
      <c r="CE66" s="28"/>
      <c r="CF66" s="28"/>
      <c r="CG66" s="28"/>
      <c r="CH66" s="28"/>
      <c r="CI66" s="28"/>
      <c r="CJ66" s="28"/>
      <c r="CK66" s="28"/>
      <c r="CL66" s="28"/>
      <c r="CM66" s="28"/>
      <c r="CN66" s="29"/>
      <c r="CO66" s="33"/>
      <c r="CP66" s="34"/>
      <c r="CQ66" s="34"/>
      <c r="CR66" s="34"/>
      <c r="CS66" s="34"/>
      <c r="CT66" s="34"/>
      <c r="CU66" s="34"/>
      <c r="CV66" s="34"/>
      <c r="CW66" s="34"/>
      <c r="CX66" s="34"/>
      <c r="CY66" s="34"/>
      <c r="CZ66" s="34"/>
      <c r="DA66" s="34"/>
      <c r="DB66" s="34"/>
      <c r="DC66" s="34"/>
      <c r="DD66" s="35"/>
    </row>
    <row r="67" spans="1:108" s="18" customFormat="1" ht="13.5" customHeight="1" x14ac:dyDescent="0.2">
      <c r="A67" s="19"/>
      <c r="B67" s="20"/>
      <c r="C67" s="20"/>
      <c r="D67" s="20"/>
      <c r="E67" s="20"/>
      <c r="F67" s="21"/>
      <c r="G67" s="15"/>
      <c r="H67" s="22" t="s">
        <v>17</v>
      </c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3"/>
      <c r="Z67" s="24"/>
      <c r="AA67" s="25"/>
      <c r="AB67" s="25"/>
      <c r="AC67" s="25"/>
      <c r="AD67" s="25"/>
      <c r="AE67" s="25"/>
      <c r="AF67" s="25"/>
      <c r="AG67" s="25"/>
      <c r="AH67" s="25"/>
      <c r="AI67" s="25"/>
      <c r="AJ67" s="26"/>
      <c r="AK67" s="24"/>
      <c r="AL67" s="25"/>
      <c r="AM67" s="25"/>
      <c r="AN67" s="25"/>
      <c r="AO67" s="25"/>
      <c r="AP67" s="25"/>
      <c r="AQ67" s="25"/>
      <c r="AR67" s="25"/>
      <c r="AS67" s="25"/>
      <c r="AT67" s="25"/>
      <c r="AU67" s="26"/>
      <c r="AV67" s="27"/>
      <c r="AW67" s="28"/>
      <c r="AX67" s="28"/>
      <c r="AY67" s="28"/>
      <c r="AZ67" s="28"/>
      <c r="BA67" s="28"/>
      <c r="BB67" s="28"/>
      <c r="BC67" s="28"/>
      <c r="BD67" s="28"/>
      <c r="BE67" s="28"/>
      <c r="BF67" s="28"/>
      <c r="BG67" s="28"/>
      <c r="BH67" s="28"/>
      <c r="BI67" s="28"/>
      <c r="BJ67" s="28"/>
      <c r="BK67" s="28"/>
      <c r="BL67" s="29"/>
      <c r="BM67" s="27"/>
      <c r="BN67" s="28"/>
      <c r="BO67" s="28"/>
      <c r="BP67" s="28"/>
      <c r="BQ67" s="28"/>
      <c r="BR67" s="28"/>
      <c r="BS67" s="28"/>
      <c r="BT67" s="28"/>
      <c r="BU67" s="28"/>
      <c r="BV67" s="28"/>
      <c r="BW67" s="28"/>
      <c r="BX67" s="28"/>
      <c r="BY67" s="28"/>
      <c r="BZ67" s="29"/>
      <c r="CA67" s="27"/>
      <c r="CB67" s="28"/>
      <c r="CC67" s="28"/>
      <c r="CD67" s="28"/>
      <c r="CE67" s="28"/>
      <c r="CF67" s="28"/>
      <c r="CG67" s="28"/>
      <c r="CH67" s="28"/>
      <c r="CI67" s="28"/>
      <c r="CJ67" s="28"/>
      <c r="CK67" s="28"/>
      <c r="CL67" s="28"/>
      <c r="CM67" s="28"/>
      <c r="CN67" s="29"/>
      <c r="CO67" s="33"/>
      <c r="CP67" s="34"/>
      <c r="CQ67" s="34"/>
      <c r="CR67" s="34"/>
      <c r="CS67" s="34"/>
      <c r="CT67" s="34"/>
      <c r="CU67" s="34"/>
      <c r="CV67" s="34"/>
      <c r="CW67" s="34"/>
      <c r="CX67" s="34"/>
      <c r="CY67" s="34"/>
      <c r="CZ67" s="34"/>
      <c r="DA67" s="34"/>
      <c r="DB67" s="34"/>
      <c r="DC67" s="34"/>
      <c r="DD67" s="35"/>
    </row>
    <row r="68" spans="1:108" s="18" customFormat="1" ht="13.5" customHeight="1" x14ac:dyDescent="0.2">
      <c r="A68" s="19"/>
      <c r="B68" s="20"/>
      <c r="C68" s="20"/>
      <c r="D68" s="20"/>
      <c r="E68" s="20"/>
      <c r="F68" s="21"/>
      <c r="G68" s="15"/>
      <c r="H68" s="22" t="s">
        <v>18</v>
      </c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3"/>
      <c r="Z68" s="24"/>
      <c r="AA68" s="25"/>
      <c r="AB68" s="25"/>
      <c r="AC68" s="25"/>
      <c r="AD68" s="25"/>
      <c r="AE68" s="25"/>
      <c r="AF68" s="25"/>
      <c r="AG68" s="25"/>
      <c r="AH68" s="25"/>
      <c r="AI68" s="25"/>
      <c r="AJ68" s="26"/>
      <c r="AK68" s="24"/>
      <c r="AL68" s="25"/>
      <c r="AM68" s="25"/>
      <c r="AN68" s="25"/>
      <c r="AO68" s="25"/>
      <c r="AP68" s="25"/>
      <c r="AQ68" s="25"/>
      <c r="AR68" s="25"/>
      <c r="AS68" s="25"/>
      <c r="AT68" s="25"/>
      <c r="AU68" s="26"/>
      <c r="AV68" s="27"/>
      <c r="AW68" s="28"/>
      <c r="AX68" s="28"/>
      <c r="AY68" s="28"/>
      <c r="AZ68" s="28"/>
      <c r="BA68" s="28"/>
      <c r="BB68" s="28"/>
      <c r="BC68" s="28"/>
      <c r="BD68" s="28"/>
      <c r="BE68" s="28"/>
      <c r="BF68" s="28"/>
      <c r="BG68" s="28"/>
      <c r="BH68" s="28"/>
      <c r="BI68" s="28"/>
      <c r="BJ68" s="28"/>
      <c r="BK68" s="28"/>
      <c r="BL68" s="29"/>
      <c r="BM68" s="27"/>
      <c r="BN68" s="28"/>
      <c r="BO68" s="28"/>
      <c r="BP68" s="28"/>
      <c r="BQ68" s="28"/>
      <c r="BR68" s="28"/>
      <c r="BS68" s="28"/>
      <c r="BT68" s="28"/>
      <c r="BU68" s="28"/>
      <c r="BV68" s="28"/>
      <c r="BW68" s="28"/>
      <c r="BX68" s="28"/>
      <c r="BY68" s="28"/>
      <c r="BZ68" s="29"/>
      <c r="CA68" s="27"/>
      <c r="CB68" s="28"/>
      <c r="CC68" s="28"/>
      <c r="CD68" s="28"/>
      <c r="CE68" s="28"/>
      <c r="CF68" s="28"/>
      <c r="CG68" s="28"/>
      <c r="CH68" s="28"/>
      <c r="CI68" s="28"/>
      <c r="CJ68" s="28"/>
      <c r="CK68" s="28"/>
      <c r="CL68" s="28"/>
      <c r="CM68" s="28"/>
      <c r="CN68" s="29"/>
      <c r="CO68" s="33"/>
      <c r="CP68" s="34"/>
      <c r="CQ68" s="34"/>
      <c r="CR68" s="34"/>
      <c r="CS68" s="34"/>
      <c r="CT68" s="34"/>
      <c r="CU68" s="34"/>
      <c r="CV68" s="34"/>
      <c r="CW68" s="34"/>
      <c r="CX68" s="34"/>
      <c r="CY68" s="34"/>
      <c r="CZ68" s="34"/>
      <c r="DA68" s="34"/>
      <c r="DB68" s="34"/>
      <c r="DC68" s="34"/>
      <c r="DD68" s="35"/>
    </row>
    <row r="69" spans="1:108" s="18" customFormat="1" ht="13.5" customHeight="1" x14ac:dyDescent="0.2">
      <c r="A69" s="19"/>
      <c r="B69" s="20"/>
      <c r="C69" s="20"/>
      <c r="D69" s="20"/>
      <c r="E69" s="20"/>
      <c r="F69" s="21"/>
      <c r="G69" s="36" t="s">
        <v>19</v>
      </c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8"/>
      <c r="Z69" s="24"/>
      <c r="AA69" s="25"/>
      <c r="AB69" s="25"/>
      <c r="AC69" s="25"/>
      <c r="AD69" s="25"/>
      <c r="AE69" s="25"/>
      <c r="AF69" s="25"/>
      <c r="AG69" s="25"/>
      <c r="AH69" s="25"/>
      <c r="AI69" s="25"/>
      <c r="AJ69" s="26"/>
      <c r="AK69" s="24"/>
      <c r="AL69" s="25"/>
      <c r="AM69" s="25"/>
      <c r="AN69" s="25"/>
      <c r="AO69" s="25"/>
      <c r="AP69" s="25"/>
      <c r="AQ69" s="25"/>
      <c r="AR69" s="25"/>
      <c r="AS69" s="25"/>
      <c r="AT69" s="25"/>
      <c r="AU69" s="26"/>
      <c r="AV69" s="27">
        <f>AV65</f>
        <v>665.16750000000002</v>
      </c>
      <c r="AW69" s="28"/>
      <c r="AX69" s="28"/>
      <c r="AY69" s="28"/>
      <c r="AZ69" s="28"/>
      <c r="BA69" s="28"/>
      <c r="BB69" s="28"/>
      <c r="BC69" s="28"/>
      <c r="BD69" s="28"/>
      <c r="BE69" s="28"/>
      <c r="BF69" s="28"/>
      <c r="BG69" s="28"/>
      <c r="BH69" s="28"/>
      <c r="BI69" s="28"/>
      <c r="BJ69" s="28"/>
      <c r="BK69" s="28"/>
      <c r="BL69" s="29"/>
      <c r="BM69" s="27">
        <f>BM65</f>
        <v>665.16750000000002</v>
      </c>
      <c r="BN69" s="28"/>
      <c r="BO69" s="28"/>
      <c r="BP69" s="28"/>
      <c r="BQ69" s="28"/>
      <c r="BR69" s="28"/>
      <c r="BS69" s="28"/>
      <c r="BT69" s="28"/>
      <c r="BU69" s="28"/>
      <c r="BV69" s="28"/>
      <c r="BW69" s="28"/>
      <c r="BX69" s="28"/>
      <c r="BY69" s="28"/>
      <c r="BZ69" s="29"/>
      <c r="CA69" s="27">
        <f>CA65</f>
        <v>665.16750000000002</v>
      </c>
      <c r="CB69" s="28"/>
      <c r="CC69" s="28"/>
      <c r="CD69" s="28"/>
      <c r="CE69" s="28"/>
      <c r="CF69" s="28"/>
      <c r="CG69" s="28"/>
      <c r="CH69" s="28"/>
      <c r="CI69" s="28"/>
      <c r="CJ69" s="28"/>
      <c r="CK69" s="28"/>
      <c r="CL69" s="28"/>
      <c r="CM69" s="28"/>
      <c r="CN69" s="29"/>
      <c r="CO69" s="33"/>
      <c r="CP69" s="34"/>
      <c r="CQ69" s="34"/>
      <c r="CR69" s="34"/>
      <c r="CS69" s="34"/>
      <c r="CT69" s="34"/>
      <c r="CU69" s="34"/>
      <c r="CV69" s="34"/>
      <c r="CW69" s="34"/>
      <c r="CX69" s="34"/>
      <c r="CY69" s="34"/>
      <c r="CZ69" s="34"/>
      <c r="DA69" s="34"/>
      <c r="DB69" s="34"/>
      <c r="DC69" s="34"/>
      <c r="DD69" s="35"/>
    </row>
    <row r="70" spans="1:108" s="18" customFormat="1" ht="13.5" customHeight="1" x14ac:dyDescent="0.2">
      <c r="A70" s="39"/>
      <c r="B70" s="40"/>
      <c r="C70" s="40"/>
      <c r="D70" s="40"/>
      <c r="E70" s="40"/>
      <c r="F70" s="41"/>
      <c r="G70" s="42" t="s">
        <v>20</v>
      </c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  <c r="V70" s="43"/>
      <c r="W70" s="43"/>
      <c r="X70" s="43"/>
      <c r="Y70" s="44"/>
      <c r="Z70" s="24"/>
      <c r="AA70" s="25"/>
      <c r="AB70" s="25"/>
      <c r="AC70" s="25"/>
      <c r="AD70" s="25"/>
      <c r="AE70" s="25"/>
      <c r="AF70" s="25"/>
      <c r="AG70" s="25"/>
      <c r="AH70" s="25"/>
      <c r="AI70" s="25"/>
      <c r="AJ70" s="26"/>
      <c r="AK70" s="24"/>
      <c r="AL70" s="25"/>
      <c r="AM70" s="25"/>
      <c r="AN70" s="25"/>
      <c r="AO70" s="25"/>
      <c r="AP70" s="25"/>
      <c r="AQ70" s="25"/>
      <c r="AR70" s="25"/>
      <c r="AS70" s="25"/>
      <c r="AT70" s="25"/>
      <c r="AU70" s="26"/>
      <c r="AV70" s="27"/>
      <c r="AW70" s="28"/>
      <c r="AX70" s="28"/>
      <c r="AY70" s="28"/>
      <c r="AZ70" s="28"/>
      <c r="BA70" s="28"/>
      <c r="BB70" s="28"/>
      <c r="BC70" s="28"/>
      <c r="BD70" s="28"/>
      <c r="BE70" s="28"/>
      <c r="BF70" s="28"/>
      <c r="BG70" s="28"/>
      <c r="BH70" s="28"/>
      <c r="BI70" s="28"/>
      <c r="BJ70" s="28"/>
      <c r="BK70" s="28"/>
      <c r="BL70" s="29"/>
      <c r="BM70" s="52"/>
      <c r="BN70" s="53"/>
      <c r="BO70" s="53"/>
      <c r="BP70" s="53"/>
      <c r="BQ70" s="53"/>
      <c r="BR70" s="53"/>
      <c r="BS70" s="53"/>
      <c r="BT70" s="53"/>
      <c r="BU70" s="53"/>
      <c r="BV70" s="53"/>
      <c r="BW70" s="53"/>
      <c r="BX70" s="53"/>
      <c r="BY70" s="53"/>
      <c r="BZ70" s="54"/>
      <c r="CA70" s="33"/>
      <c r="CB70" s="34"/>
      <c r="CC70" s="34"/>
      <c r="CD70" s="34"/>
      <c r="CE70" s="34"/>
      <c r="CF70" s="34"/>
      <c r="CG70" s="34"/>
      <c r="CH70" s="34"/>
      <c r="CI70" s="34"/>
      <c r="CJ70" s="34"/>
      <c r="CK70" s="34"/>
      <c r="CL70" s="34"/>
      <c r="CM70" s="34"/>
      <c r="CN70" s="35"/>
      <c r="CO70" s="33"/>
      <c r="CP70" s="34"/>
      <c r="CQ70" s="34"/>
      <c r="CR70" s="34"/>
      <c r="CS70" s="34"/>
      <c r="CT70" s="34"/>
      <c r="CU70" s="34"/>
      <c r="CV70" s="34"/>
      <c r="CW70" s="34"/>
      <c r="CX70" s="34"/>
      <c r="CY70" s="34"/>
      <c r="CZ70" s="34"/>
      <c r="DA70" s="34"/>
      <c r="DB70" s="34"/>
      <c r="DC70" s="34"/>
      <c r="DD70" s="35"/>
    </row>
    <row r="71" spans="1:108" s="18" customFormat="1" ht="34.15" customHeight="1" x14ac:dyDescent="0.2">
      <c r="A71" s="45" t="s">
        <v>30</v>
      </c>
      <c r="B71" s="46"/>
      <c r="C71" s="46"/>
      <c r="D71" s="46"/>
      <c r="E71" s="46"/>
      <c r="F71" s="47"/>
      <c r="G71" s="13"/>
      <c r="H71" s="48" t="s">
        <v>50</v>
      </c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9"/>
      <c r="Z71" s="50">
        <v>44562</v>
      </c>
      <c r="AA71" s="51"/>
      <c r="AB71" s="51"/>
      <c r="AC71" s="51"/>
      <c r="AD71" s="51"/>
      <c r="AE71" s="51"/>
      <c r="AF71" s="51"/>
      <c r="AG71" s="51"/>
      <c r="AH71" s="51"/>
      <c r="AI71" s="51"/>
      <c r="AJ71" s="51"/>
      <c r="AK71" s="50">
        <v>44926</v>
      </c>
      <c r="AL71" s="51"/>
      <c r="AM71" s="51"/>
      <c r="AN71" s="51"/>
      <c r="AO71" s="51"/>
      <c r="AP71" s="51"/>
      <c r="AQ71" s="51"/>
      <c r="AR71" s="51"/>
      <c r="AS71" s="51"/>
      <c r="AT71" s="51"/>
      <c r="AU71" s="51"/>
      <c r="AV71" s="52">
        <f>38812.5/1000</f>
        <v>38.8125</v>
      </c>
      <c r="AW71" s="53"/>
      <c r="AX71" s="53"/>
      <c r="AY71" s="53"/>
      <c r="AZ71" s="53"/>
      <c r="BA71" s="53"/>
      <c r="BB71" s="53"/>
      <c r="BC71" s="53"/>
      <c r="BD71" s="53"/>
      <c r="BE71" s="53"/>
      <c r="BF71" s="53"/>
      <c r="BG71" s="53"/>
      <c r="BH71" s="53"/>
      <c r="BI71" s="53"/>
      <c r="BJ71" s="53"/>
      <c r="BK71" s="53"/>
      <c r="BL71" s="54"/>
      <c r="BM71" s="52">
        <f>AV71</f>
        <v>38.8125</v>
      </c>
      <c r="BN71" s="53"/>
      <c r="BO71" s="53"/>
      <c r="BP71" s="53"/>
      <c r="BQ71" s="53"/>
      <c r="BR71" s="53"/>
      <c r="BS71" s="53"/>
      <c r="BT71" s="53"/>
      <c r="BU71" s="53"/>
      <c r="BV71" s="53"/>
      <c r="BW71" s="53"/>
      <c r="BX71" s="53"/>
      <c r="BY71" s="53"/>
      <c r="BZ71" s="54"/>
      <c r="CA71" s="52">
        <f>BM71</f>
        <v>38.8125</v>
      </c>
      <c r="CB71" s="53"/>
      <c r="CC71" s="53"/>
      <c r="CD71" s="53"/>
      <c r="CE71" s="53"/>
      <c r="CF71" s="53"/>
      <c r="CG71" s="53"/>
      <c r="CH71" s="53"/>
      <c r="CI71" s="53"/>
      <c r="CJ71" s="53"/>
      <c r="CK71" s="53"/>
      <c r="CL71" s="53"/>
      <c r="CM71" s="53"/>
      <c r="CN71" s="54"/>
      <c r="CO71" s="33"/>
      <c r="CP71" s="34"/>
      <c r="CQ71" s="34"/>
      <c r="CR71" s="34"/>
      <c r="CS71" s="34"/>
      <c r="CT71" s="34"/>
      <c r="CU71" s="34"/>
      <c r="CV71" s="34"/>
      <c r="CW71" s="34"/>
      <c r="CX71" s="34"/>
      <c r="CY71" s="34"/>
      <c r="CZ71" s="34"/>
      <c r="DA71" s="34"/>
      <c r="DB71" s="34"/>
      <c r="DC71" s="34"/>
      <c r="DD71" s="35"/>
    </row>
    <row r="72" spans="1:108" s="18" customFormat="1" ht="13.5" customHeight="1" x14ac:dyDescent="0.2">
      <c r="A72" s="19"/>
      <c r="B72" s="20"/>
      <c r="C72" s="20"/>
      <c r="D72" s="20"/>
      <c r="E72" s="20"/>
      <c r="F72" s="21"/>
      <c r="G72" s="56" t="s">
        <v>16</v>
      </c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8"/>
      <c r="Z72" s="24"/>
      <c r="AA72" s="25"/>
      <c r="AB72" s="25"/>
      <c r="AC72" s="25"/>
      <c r="AD72" s="25"/>
      <c r="AE72" s="25"/>
      <c r="AF72" s="25"/>
      <c r="AG72" s="25"/>
      <c r="AH72" s="25"/>
      <c r="AI72" s="25"/>
      <c r="AJ72" s="26"/>
      <c r="AK72" s="24"/>
      <c r="AL72" s="25"/>
      <c r="AM72" s="25"/>
      <c r="AN72" s="25"/>
      <c r="AO72" s="25"/>
      <c r="AP72" s="25"/>
      <c r="AQ72" s="25"/>
      <c r="AR72" s="25"/>
      <c r="AS72" s="25"/>
      <c r="AT72" s="25"/>
      <c r="AU72" s="26"/>
      <c r="AV72" s="52"/>
      <c r="AW72" s="53"/>
      <c r="AX72" s="53"/>
      <c r="AY72" s="53"/>
      <c r="AZ72" s="53"/>
      <c r="BA72" s="53"/>
      <c r="BB72" s="53"/>
      <c r="BC72" s="53"/>
      <c r="BD72" s="53"/>
      <c r="BE72" s="53"/>
      <c r="BF72" s="53"/>
      <c r="BG72" s="53"/>
      <c r="BH72" s="53"/>
      <c r="BI72" s="53"/>
      <c r="BJ72" s="53"/>
      <c r="BK72" s="53"/>
      <c r="BL72" s="54"/>
      <c r="BM72" s="52"/>
      <c r="BN72" s="53"/>
      <c r="BO72" s="53"/>
      <c r="BP72" s="53"/>
      <c r="BQ72" s="53"/>
      <c r="BR72" s="53"/>
      <c r="BS72" s="53"/>
      <c r="BT72" s="53"/>
      <c r="BU72" s="53"/>
      <c r="BV72" s="53"/>
      <c r="BW72" s="53"/>
      <c r="BX72" s="53"/>
      <c r="BY72" s="53"/>
      <c r="BZ72" s="54"/>
      <c r="CA72" s="27"/>
      <c r="CB72" s="28"/>
      <c r="CC72" s="28"/>
      <c r="CD72" s="28"/>
      <c r="CE72" s="28"/>
      <c r="CF72" s="28"/>
      <c r="CG72" s="28"/>
      <c r="CH72" s="28"/>
      <c r="CI72" s="28"/>
      <c r="CJ72" s="28"/>
      <c r="CK72" s="28"/>
      <c r="CL72" s="28"/>
      <c r="CM72" s="28"/>
      <c r="CN72" s="29"/>
      <c r="CO72" s="33"/>
      <c r="CP72" s="34"/>
      <c r="CQ72" s="34"/>
      <c r="CR72" s="34"/>
      <c r="CS72" s="34"/>
      <c r="CT72" s="34"/>
      <c r="CU72" s="34"/>
      <c r="CV72" s="34"/>
      <c r="CW72" s="34"/>
      <c r="CX72" s="34"/>
      <c r="CY72" s="34"/>
      <c r="CZ72" s="34"/>
      <c r="DA72" s="34"/>
      <c r="DB72" s="34"/>
      <c r="DC72" s="34"/>
      <c r="DD72" s="35"/>
    </row>
    <row r="73" spans="1:108" s="18" customFormat="1" ht="13.5" customHeight="1" x14ac:dyDescent="0.2">
      <c r="A73" s="19"/>
      <c r="B73" s="20"/>
      <c r="C73" s="20"/>
      <c r="D73" s="20"/>
      <c r="E73" s="20"/>
      <c r="F73" s="21"/>
      <c r="G73" s="15"/>
      <c r="H73" s="22" t="s">
        <v>17</v>
      </c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3"/>
      <c r="Z73" s="24"/>
      <c r="AA73" s="25"/>
      <c r="AB73" s="25"/>
      <c r="AC73" s="25"/>
      <c r="AD73" s="25"/>
      <c r="AE73" s="25"/>
      <c r="AF73" s="25"/>
      <c r="AG73" s="25"/>
      <c r="AH73" s="25"/>
      <c r="AI73" s="25"/>
      <c r="AJ73" s="26"/>
      <c r="AK73" s="24"/>
      <c r="AL73" s="25"/>
      <c r="AM73" s="25"/>
      <c r="AN73" s="25"/>
      <c r="AO73" s="25"/>
      <c r="AP73" s="25"/>
      <c r="AQ73" s="25"/>
      <c r="AR73" s="25"/>
      <c r="AS73" s="25"/>
      <c r="AT73" s="25"/>
      <c r="AU73" s="26"/>
      <c r="AV73" s="27"/>
      <c r="AW73" s="28"/>
      <c r="AX73" s="28"/>
      <c r="AY73" s="28"/>
      <c r="AZ73" s="28"/>
      <c r="BA73" s="28"/>
      <c r="BB73" s="28"/>
      <c r="BC73" s="28"/>
      <c r="BD73" s="28"/>
      <c r="BE73" s="28"/>
      <c r="BF73" s="28"/>
      <c r="BG73" s="28"/>
      <c r="BH73" s="28"/>
      <c r="BI73" s="28"/>
      <c r="BJ73" s="28"/>
      <c r="BK73" s="28"/>
      <c r="BL73" s="29"/>
      <c r="BM73" s="27"/>
      <c r="BN73" s="28"/>
      <c r="BO73" s="28"/>
      <c r="BP73" s="28"/>
      <c r="BQ73" s="28"/>
      <c r="BR73" s="28"/>
      <c r="BS73" s="28"/>
      <c r="BT73" s="28"/>
      <c r="BU73" s="28"/>
      <c r="BV73" s="28"/>
      <c r="BW73" s="28"/>
      <c r="BX73" s="28"/>
      <c r="BY73" s="28"/>
      <c r="BZ73" s="29"/>
      <c r="CA73" s="27"/>
      <c r="CB73" s="28"/>
      <c r="CC73" s="28"/>
      <c r="CD73" s="28"/>
      <c r="CE73" s="28"/>
      <c r="CF73" s="28"/>
      <c r="CG73" s="28"/>
      <c r="CH73" s="28"/>
      <c r="CI73" s="28"/>
      <c r="CJ73" s="28"/>
      <c r="CK73" s="28"/>
      <c r="CL73" s="28"/>
      <c r="CM73" s="28"/>
      <c r="CN73" s="29"/>
      <c r="CO73" s="33"/>
      <c r="CP73" s="34"/>
      <c r="CQ73" s="34"/>
      <c r="CR73" s="34"/>
      <c r="CS73" s="34"/>
      <c r="CT73" s="34"/>
      <c r="CU73" s="34"/>
      <c r="CV73" s="34"/>
      <c r="CW73" s="34"/>
      <c r="CX73" s="34"/>
      <c r="CY73" s="34"/>
      <c r="CZ73" s="34"/>
      <c r="DA73" s="34"/>
      <c r="DB73" s="34"/>
      <c r="DC73" s="34"/>
      <c r="DD73" s="35"/>
    </row>
    <row r="74" spans="1:108" s="18" customFormat="1" ht="13.5" customHeight="1" x14ac:dyDescent="0.2">
      <c r="A74" s="19"/>
      <c r="B74" s="20"/>
      <c r="C74" s="20"/>
      <c r="D74" s="20"/>
      <c r="E74" s="20"/>
      <c r="F74" s="21"/>
      <c r="G74" s="15"/>
      <c r="H74" s="22" t="s">
        <v>18</v>
      </c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3"/>
      <c r="Z74" s="24"/>
      <c r="AA74" s="25"/>
      <c r="AB74" s="25"/>
      <c r="AC74" s="25"/>
      <c r="AD74" s="25"/>
      <c r="AE74" s="25"/>
      <c r="AF74" s="25"/>
      <c r="AG74" s="25"/>
      <c r="AH74" s="25"/>
      <c r="AI74" s="25"/>
      <c r="AJ74" s="26"/>
      <c r="AK74" s="24"/>
      <c r="AL74" s="25"/>
      <c r="AM74" s="25"/>
      <c r="AN74" s="25"/>
      <c r="AO74" s="25"/>
      <c r="AP74" s="25"/>
      <c r="AQ74" s="25"/>
      <c r="AR74" s="25"/>
      <c r="AS74" s="25"/>
      <c r="AT74" s="25"/>
      <c r="AU74" s="26"/>
      <c r="AV74" s="27"/>
      <c r="AW74" s="28"/>
      <c r="AX74" s="28"/>
      <c r="AY74" s="28"/>
      <c r="AZ74" s="28"/>
      <c r="BA74" s="28"/>
      <c r="BB74" s="28"/>
      <c r="BC74" s="28"/>
      <c r="BD74" s="28"/>
      <c r="BE74" s="28"/>
      <c r="BF74" s="28"/>
      <c r="BG74" s="28"/>
      <c r="BH74" s="28"/>
      <c r="BI74" s="28"/>
      <c r="BJ74" s="28"/>
      <c r="BK74" s="28"/>
      <c r="BL74" s="29"/>
      <c r="BM74" s="27"/>
      <c r="BN74" s="28"/>
      <c r="BO74" s="28"/>
      <c r="BP74" s="28"/>
      <c r="BQ74" s="28"/>
      <c r="BR74" s="28"/>
      <c r="BS74" s="28"/>
      <c r="BT74" s="28"/>
      <c r="BU74" s="28"/>
      <c r="BV74" s="28"/>
      <c r="BW74" s="28"/>
      <c r="BX74" s="28"/>
      <c r="BY74" s="28"/>
      <c r="BZ74" s="29"/>
      <c r="CA74" s="27"/>
      <c r="CB74" s="28"/>
      <c r="CC74" s="28"/>
      <c r="CD74" s="28"/>
      <c r="CE74" s="28"/>
      <c r="CF74" s="28"/>
      <c r="CG74" s="28"/>
      <c r="CH74" s="28"/>
      <c r="CI74" s="28"/>
      <c r="CJ74" s="28"/>
      <c r="CK74" s="28"/>
      <c r="CL74" s="28"/>
      <c r="CM74" s="28"/>
      <c r="CN74" s="29"/>
      <c r="CO74" s="33"/>
      <c r="CP74" s="34"/>
      <c r="CQ74" s="34"/>
      <c r="CR74" s="34"/>
      <c r="CS74" s="34"/>
      <c r="CT74" s="34"/>
      <c r="CU74" s="34"/>
      <c r="CV74" s="34"/>
      <c r="CW74" s="34"/>
      <c r="CX74" s="34"/>
      <c r="CY74" s="34"/>
      <c r="CZ74" s="34"/>
      <c r="DA74" s="34"/>
      <c r="DB74" s="34"/>
      <c r="DC74" s="34"/>
      <c r="DD74" s="35"/>
    </row>
    <row r="75" spans="1:108" s="18" customFormat="1" ht="13.5" customHeight="1" x14ac:dyDescent="0.2">
      <c r="A75" s="19"/>
      <c r="B75" s="20"/>
      <c r="C75" s="20"/>
      <c r="D75" s="20"/>
      <c r="E75" s="20"/>
      <c r="F75" s="21"/>
      <c r="G75" s="36" t="s">
        <v>19</v>
      </c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8"/>
      <c r="Z75" s="24"/>
      <c r="AA75" s="25"/>
      <c r="AB75" s="25"/>
      <c r="AC75" s="25"/>
      <c r="AD75" s="25"/>
      <c r="AE75" s="25"/>
      <c r="AF75" s="25"/>
      <c r="AG75" s="25"/>
      <c r="AH75" s="25"/>
      <c r="AI75" s="25"/>
      <c r="AJ75" s="26"/>
      <c r="AK75" s="24"/>
      <c r="AL75" s="25"/>
      <c r="AM75" s="25"/>
      <c r="AN75" s="25"/>
      <c r="AO75" s="25"/>
      <c r="AP75" s="25"/>
      <c r="AQ75" s="25"/>
      <c r="AR75" s="25"/>
      <c r="AS75" s="25"/>
      <c r="AT75" s="25"/>
      <c r="AU75" s="26"/>
      <c r="AV75" s="27">
        <f>AV71</f>
        <v>38.8125</v>
      </c>
      <c r="AW75" s="28"/>
      <c r="AX75" s="28"/>
      <c r="AY75" s="28"/>
      <c r="AZ75" s="28"/>
      <c r="BA75" s="28"/>
      <c r="BB75" s="28"/>
      <c r="BC75" s="28"/>
      <c r="BD75" s="28"/>
      <c r="BE75" s="28"/>
      <c r="BF75" s="28"/>
      <c r="BG75" s="28"/>
      <c r="BH75" s="28"/>
      <c r="BI75" s="28"/>
      <c r="BJ75" s="28"/>
      <c r="BK75" s="28"/>
      <c r="BL75" s="29"/>
      <c r="BM75" s="27">
        <f>BM71</f>
        <v>38.8125</v>
      </c>
      <c r="BN75" s="28"/>
      <c r="BO75" s="28"/>
      <c r="BP75" s="28"/>
      <c r="BQ75" s="28"/>
      <c r="BR75" s="28"/>
      <c r="BS75" s="28"/>
      <c r="BT75" s="28"/>
      <c r="BU75" s="28"/>
      <c r="BV75" s="28"/>
      <c r="BW75" s="28"/>
      <c r="BX75" s="28"/>
      <c r="BY75" s="28"/>
      <c r="BZ75" s="29"/>
      <c r="CA75" s="27">
        <f>CA71</f>
        <v>38.8125</v>
      </c>
      <c r="CB75" s="28"/>
      <c r="CC75" s="28"/>
      <c r="CD75" s="28"/>
      <c r="CE75" s="28"/>
      <c r="CF75" s="28"/>
      <c r="CG75" s="28"/>
      <c r="CH75" s="28"/>
      <c r="CI75" s="28"/>
      <c r="CJ75" s="28"/>
      <c r="CK75" s="28"/>
      <c r="CL75" s="28"/>
      <c r="CM75" s="28"/>
      <c r="CN75" s="29"/>
      <c r="CO75" s="33"/>
      <c r="CP75" s="34"/>
      <c r="CQ75" s="34"/>
      <c r="CR75" s="34"/>
      <c r="CS75" s="34"/>
      <c r="CT75" s="34"/>
      <c r="CU75" s="34"/>
      <c r="CV75" s="34"/>
      <c r="CW75" s="34"/>
      <c r="CX75" s="34"/>
      <c r="CY75" s="34"/>
      <c r="CZ75" s="34"/>
      <c r="DA75" s="34"/>
      <c r="DB75" s="34"/>
      <c r="DC75" s="34"/>
      <c r="DD75" s="35"/>
    </row>
    <row r="76" spans="1:108" s="18" customFormat="1" ht="13.5" customHeight="1" x14ac:dyDescent="0.2">
      <c r="A76" s="39"/>
      <c r="B76" s="40"/>
      <c r="C76" s="40"/>
      <c r="D76" s="40"/>
      <c r="E76" s="40"/>
      <c r="F76" s="41"/>
      <c r="G76" s="42" t="s">
        <v>20</v>
      </c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  <c r="V76" s="43"/>
      <c r="W76" s="43"/>
      <c r="X76" s="43"/>
      <c r="Y76" s="44"/>
      <c r="Z76" s="24"/>
      <c r="AA76" s="25"/>
      <c r="AB76" s="25"/>
      <c r="AC76" s="25"/>
      <c r="AD76" s="25"/>
      <c r="AE76" s="25"/>
      <c r="AF76" s="25"/>
      <c r="AG76" s="25"/>
      <c r="AH76" s="25"/>
      <c r="AI76" s="25"/>
      <c r="AJ76" s="26"/>
      <c r="AK76" s="24"/>
      <c r="AL76" s="25"/>
      <c r="AM76" s="25"/>
      <c r="AN76" s="25"/>
      <c r="AO76" s="25"/>
      <c r="AP76" s="25"/>
      <c r="AQ76" s="25"/>
      <c r="AR76" s="25"/>
      <c r="AS76" s="25"/>
      <c r="AT76" s="25"/>
      <c r="AU76" s="26"/>
      <c r="AV76" s="27"/>
      <c r="AW76" s="28"/>
      <c r="AX76" s="28"/>
      <c r="AY76" s="28"/>
      <c r="AZ76" s="28"/>
      <c r="BA76" s="28"/>
      <c r="BB76" s="28"/>
      <c r="BC76" s="28"/>
      <c r="BD76" s="28"/>
      <c r="BE76" s="28"/>
      <c r="BF76" s="28"/>
      <c r="BG76" s="28"/>
      <c r="BH76" s="28"/>
      <c r="BI76" s="28"/>
      <c r="BJ76" s="28"/>
      <c r="BK76" s="28"/>
      <c r="BL76" s="29"/>
      <c r="BM76" s="52"/>
      <c r="BN76" s="53"/>
      <c r="BO76" s="53"/>
      <c r="BP76" s="53"/>
      <c r="BQ76" s="53"/>
      <c r="BR76" s="53"/>
      <c r="BS76" s="53"/>
      <c r="BT76" s="53"/>
      <c r="BU76" s="53"/>
      <c r="BV76" s="53"/>
      <c r="BW76" s="53"/>
      <c r="BX76" s="53"/>
      <c r="BY76" s="53"/>
      <c r="BZ76" s="54"/>
      <c r="CA76" s="33"/>
      <c r="CB76" s="34"/>
      <c r="CC76" s="34"/>
      <c r="CD76" s="34"/>
      <c r="CE76" s="34"/>
      <c r="CF76" s="34"/>
      <c r="CG76" s="34"/>
      <c r="CH76" s="34"/>
      <c r="CI76" s="34"/>
      <c r="CJ76" s="34"/>
      <c r="CK76" s="34"/>
      <c r="CL76" s="34"/>
      <c r="CM76" s="34"/>
      <c r="CN76" s="35"/>
      <c r="CO76" s="33"/>
      <c r="CP76" s="34"/>
      <c r="CQ76" s="34"/>
      <c r="CR76" s="34"/>
      <c r="CS76" s="34"/>
      <c r="CT76" s="34"/>
      <c r="CU76" s="34"/>
      <c r="CV76" s="34"/>
      <c r="CW76" s="34"/>
      <c r="CX76" s="34"/>
      <c r="CY76" s="34"/>
      <c r="CZ76" s="34"/>
      <c r="DA76" s="34"/>
      <c r="DB76" s="34"/>
      <c r="DC76" s="34"/>
      <c r="DD76" s="35"/>
    </row>
    <row r="77" spans="1:108" s="18" customFormat="1" ht="44.25" customHeight="1" x14ac:dyDescent="0.2">
      <c r="A77" s="45" t="s">
        <v>42</v>
      </c>
      <c r="B77" s="46"/>
      <c r="C77" s="46"/>
      <c r="D77" s="46"/>
      <c r="E77" s="46"/>
      <c r="F77" s="47"/>
      <c r="G77" s="13"/>
      <c r="H77" s="48" t="s">
        <v>60</v>
      </c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9"/>
      <c r="Z77" s="50">
        <v>44562</v>
      </c>
      <c r="AA77" s="51"/>
      <c r="AB77" s="51"/>
      <c r="AC77" s="51"/>
      <c r="AD77" s="51"/>
      <c r="AE77" s="51"/>
      <c r="AF77" s="51"/>
      <c r="AG77" s="51"/>
      <c r="AH77" s="51"/>
      <c r="AI77" s="51"/>
      <c r="AJ77" s="51"/>
      <c r="AK77" s="50">
        <v>44926</v>
      </c>
      <c r="AL77" s="51"/>
      <c r="AM77" s="51"/>
      <c r="AN77" s="51"/>
      <c r="AO77" s="51"/>
      <c r="AP77" s="51"/>
      <c r="AQ77" s="51"/>
      <c r="AR77" s="51"/>
      <c r="AS77" s="51"/>
      <c r="AT77" s="51"/>
      <c r="AU77" s="51"/>
      <c r="AV77" s="52">
        <f>(193800-63900-27900)/1000</f>
        <v>102</v>
      </c>
      <c r="AW77" s="53"/>
      <c r="AX77" s="53"/>
      <c r="AY77" s="53"/>
      <c r="AZ77" s="53"/>
      <c r="BA77" s="53"/>
      <c r="BB77" s="53"/>
      <c r="BC77" s="53"/>
      <c r="BD77" s="53"/>
      <c r="BE77" s="53"/>
      <c r="BF77" s="53"/>
      <c r="BG77" s="53"/>
      <c r="BH77" s="53"/>
      <c r="BI77" s="53"/>
      <c r="BJ77" s="53"/>
      <c r="BK77" s="53"/>
      <c r="BL77" s="54"/>
      <c r="BM77" s="52">
        <f>AV77</f>
        <v>102</v>
      </c>
      <c r="BN77" s="53"/>
      <c r="BO77" s="53"/>
      <c r="BP77" s="53"/>
      <c r="BQ77" s="53"/>
      <c r="BR77" s="53"/>
      <c r="BS77" s="53"/>
      <c r="BT77" s="53"/>
      <c r="BU77" s="53"/>
      <c r="BV77" s="53"/>
      <c r="BW77" s="53"/>
      <c r="BX77" s="53"/>
      <c r="BY77" s="53"/>
      <c r="BZ77" s="54"/>
      <c r="CA77" s="52">
        <f>BM77</f>
        <v>102</v>
      </c>
      <c r="CB77" s="53"/>
      <c r="CC77" s="53"/>
      <c r="CD77" s="53"/>
      <c r="CE77" s="53"/>
      <c r="CF77" s="53"/>
      <c r="CG77" s="53"/>
      <c r="CH77" s="53"/>
      <c r="CI77" s="53"/>
      <c r="CJ77" s="53"/>
      <c r="CK77" s="53"/>
      <c r="CL77" s="53"/>
      <c r="CM77" s="53"/>
      <c r="CN77" s="54"/>
      <c r="CO77" s="33"/>
      <c r="CP77" s="34"/>
      <c r="CQ77" s="34"/>
      <c r="CR77" s="34"/>
      <c r="CS77" s="34"/>
      <c r="CT77" s="34"/>
      <c r="CU77" s="34"/>
      <c r="CV77" s="34"/>
      <c r="CW77" s="34"/>
      <c r="CX77" s="34"/>
      <c r="CY77" s="34"/>
      <c r="CZ77" s="34"/>
      <c r="DA77" s="34"/>
      <c r="DB77" s="34"/>
      <c r="DC77" s="34"/>
      <c r="DD77" s="35"/>
    </row>
    <row r="78" spans="1:108" s="18" customFormat="1" ht="13.5" customHeight="1" x14ac:dyDescent="0.2">
      <c r="A78" s="19"/>
      <c r="B78" s="20"/>
      <c r="C78" s="20"/>
      <c r="D78" s="20"/>
      <c r="E78" s="20"/>
      <c r="F78" s="21"/>
      <c r="G78" s="56" t="s">
        <v>16</v>
      </c>
      <c r="H78" s="57"/>
      <c r="I78" s="57"/>
      <c r="J78" s="57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8"/>
      <c r="Z78" s="24"/>
      <c r="AA78" s="25"/>
      <c r="AB78" s="25"/>
      <c r="AC78" s="25"/>
      <c r="AD78" s="25"/>
      <c r="AE78" s="25"/>
      <c r="AF78" s="25"/>
      <c r="AG78" s="25"/>
      <c r="AH78" s="25"/>
      <c r="AI78" s="25"/>
      <c r="AJ78" s="26"/>
      <c r="AK78" s="24"/>
      <c r="AL78" s="25"/>
      <c r="AM78" s="25"/>
      <c r="AN78" s="25"/>
      <c r="AO78" s="25"/>
      <c r="AP78" s="25"/>
      <c r="AQ78" s="25"/>
      <c r="AR78" s="25"/>
      <c r="AS78" s="25"/>
      <c r="AT78" s="25"/>
      <c r="AU78" s="25"/>
      <c r="AV78" s="52"/>
      <c r="AW78" s="53"/>
      <c r="AX78" s="53"/>
      <c r="AY78" s="53"/>
      <c r="AZ78" s="53"/>
      <c r="BA78" s="53"/>
      <c r="BB78" s="53"/>
      <c r="BC78" s="53"/>
      <c r="BD78" s="53"/>
      <c r="BE78" s="53"/>
      <c r="BF78" s="53"/>
      <c r="BG78" s="53"/>
      <c r="BH78" s="53"/>
      <c r="BI78" s="53"/>
      <c r="BJ78" s="53"/>
      <c r="BK78" s="53"/>
      <c r="BL78" s="54"/>
      <c r="BM78" s="55"/>
      <c r="BN78" s="55"/>
      <c r="BO78" s="55"/>
      <c r="BP78" s="55"/>
      <c r="BQ78" s="55"/>
      <c r="BR78" s="55"/>
      <c r="BS78" s="55"/>
      <c r="BT78" s="55"/>
      <c r="BU78" s="55"/>
      <c r="BV78" s="55"/>
      <c r="BW78" s="55"/>
      <c r="BX78" s="55"/>
      <c r="BY78" s="55"/>
      <c r="BZ78" s="55"/>
      <c r="CA78" s="28"/>
      <c r="CB78" s="28"/>
      <c r="CC78" s="28"/>
      <c r="CD78" s="28"/>
      <c r="CE78" s="28"/>
      <c r="CF78" s="28"/>
      <c r="CG78" s="28"/>
      <c r="CH78" s="28"/>
      <c r="CI78" s="28"/>
      <c r="CJ78" s="28"/>
      <c r="CK78" s="28"/>
      <c r="CL78" s="28"/>
      <c r="CM78" s="28"/>
      <c r="CN78" s="29"/>
      <c r="CO78" s="33"/>
      <c r="CP78" s="34"/>
      <c r="CQ78" s="34"/>
      <c r="CR78" s="34"/>
      <c r="CS78" s="34"/>
      <c r="CT78" s="34"/>
      <c r="CU78" s="34"/>
      <c r="CV78" s="34"/>
      <c r="CW78" s="34"/>
      <c r="CX78" s="34"/>
      <c r="CY78" s="34"/>
      <c r="CZ78" s="34"/>
      <c r="DA78" s="34"/>
      <c r="DB78" s="34"/>
      <c r="DC78" s="34"/>
      <c r="DD78" s="35"/>
    </row>
    <row r="79" spans="1:108" s="18" customFormat="1" ht="13.5" customHeight="1" x14ac:dyDescent="0.2">
      <c r="A79" s="19"/>
      <c r="B79" s="20"/>
      <c r="C79" s="20"/>
      <c r="D79" s="20"/>
      <c r="E79" s="20"/>
      <c r="F79" s="21"/>
      <c r="G79" s="15"/>
      <c r="H79" s="22" t="s">
        <v>17</v>
      </c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3"/>
      <c r="Z79" s="24"/>
      <c r="AA79" s="25"/>
      <c r="AB79" s="25"/>
      <c r="AC79" s="25"/>
      <c r="AD79" s="25"/>
      <c r="AE79" s="25"/>
      <c r="AF79" s="25"/>
      <c r="AG79" s="25"/>
      <c r="AH79" s="25"/>
      <c r="AI79" s="25"/>
      <c r="AJ79" s="26"/>
      <c r="AK79" s="24"/>
      <c r="AL79" s="25"/>
      <c r="AM79" s="25"/>
      <c r="AN79" s="25"/>
      <c r="AO79" s="25"/>
      <c r="AP79" s="25"/>
      <c r="AQ79" s="25"/>
      <c r="AR79" s="25"/>
      <c r="AS79" s="25"/>
      <c r="AT79" s="25"/>
      <c r="AU79" s="26"/>
      <c r="AV79" s="27"/>
      <c r="AW79" s="28"/>
      <c r="AX79" s="28"/>
      <c r="AY79" s="28"/>
      <c r="AZ79" s="28"/>
      <c r="BA79" s="28"/>
      <c r="BB79" s="28"/>
      <c r="BC79" s="28"/>
      <c r="BD79" s="28"/>
      <c r="BE79" s="28"/>
      <c r="BF79" s="28"/>
      <c r="BG79" s="28"/>
      <c r="BH79" s="28"/>
      <c r="BI79" s="28"/>
      <c r="BJ79" s="28"/>
      <c r="BK79" s="28"/>
      <c r="BL79" s="29"/>
      <c r="BM79" s="30"/>
      <c r="BN79" s="31"/>
      <c r="BO79" s="31"/>
      <c r="BP79" s="31"/>
      <c r="BQ79" s="31"/>
      <c r="BR79" s="31"/>
      <c r="BS79" s="31"/>
      <c r="BT79" s="31"/>
      <c r="BU79" s="31"/>
      <c r="BV79" s="31"/>
      <c r="BW79" s="31"/>
      <c r="BX79" s="31"/>
      <c r="BY79" s="31"/>
      <c r="BZ79" s="32"/>
      <c r="CA79" s="27"/>
      <c r="CB79" s="28"/>
      <c r="CC79" s="28"/>
      <c r="CD79" s="28"/>
      <c r="CE79" s="28"/>
      <c r="CF79" s="28"/>
      <c r="CG79" s="28"/>
      <c r="CH79" s="28"/>
      <c r="CI79" s="28"/>
      <c r="CJ79" s="28"/>
      <c r="CK79" s="28"/>
      <c r="CL79" s="28"/>
      <c r="CM79" s="28"/>
      <c r="CN79" s="29"/>
      <c r="CO79" s="33"/>
      <c r="CP79" s="34"/>
      <c r="CQ79" s="34"/>
      <c r="CR79" s="34"/>
      <c r="CS79" s="34"/>
      <c r="CT79" s="34"/>
      <c r="CU79" s="34"/>
      <c r="CV79" s="34"/>
      <c r="CW79" s="34"/>
      <c r="CX79" s="34"/>
      <c r="CY79" s="34"/>
      <c r="CZ79" s="34"/>
      <c r="DA79" s="34"/>
      <c r="DB79" s="34"/>
      <c r="DC79" s="34"/>
      <c r="DD79" s="35"/>
    </row>
    <row r="80" spans="1:108" s="18" customFormat="1" ht="13.5" customHeight="1" x14ac:dyDescent="0.2">
      <c r="A80" s="19"/>
      <c r="B80" s="20"/>
      <c r="C80" s="20"/>
      <c r="D80" s="20"/>
      <c r="E80" s="20"/>
      <c r="F80" s="21"/>
      <c r="G80" s="15"/>
      <c r="H80" s="22" t="s">
        <v>18</v>
      </c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3"/>
      <c r="Z80" s="24"/>
      <c r="AA80" s="25"/>
      <c r="AB80" s="25"/>
      <c r="AC80" s="25"/>
      <c r="AD80" s="25"/>
      <c r="AE80" s="25"/>
      <c r="AF80" s="25"/>
      <c r="AG80" s="25"/>
      <c r="AH80" s="25"/>
      <c r="AI80" s="25"/>
      <c r="AJ80" s="26"/>
      <c r="AK80" s="24"/>
      <c r="AL80" s="25"/>
      <c r="AM80" s="25"/>
      <c r="AN80" s="25"/>
      <c r="AO80" s="25"/>
      <c r="AP80" s="25"/>
      <c r="AQ80" s="25"/>
      <c r="AR80" s="25"/>
      <c r="AS80" s="25"/>
      <c r="AT80" s="25"/>
      <c r="AU80" s="26"/>
      <c r="AV80" s="27"/>
      <c r="AW80" s="28"/>
      <c r="AX80" s="28"/>
      <c r="AY80" s="28"/>
      <c r="AZ80" s="28"/>
      <c r="BA80" s="28"/>
      <c r="BB80" s="28"/>
      <c r="BC80" s="28"/>
      <c r="BD80" s="28"/>
      <c r="BE80" s="28"/>
      <c r="BF80" s="28"/>
      <c r="BG80" s="28"/>
      <c r="BH80" s="28"/>
      <c r="BI80" s="28"/>
      <c r="BJ80" s="28"/>
      <c r="BK80" s="28"/>
      <c r="BL80" s="29"/>
      <c r="BM80" s="27"/>
      <c r="BN80" s="28"/>
      <c r="BO80" s="28"/>
      <c r="BP80" s="28"/>
      <c r="BQ80" s="28"/>
      <c r="BR80" s="28"/>
      <c r="BS80" s="28"/>
      <c r="BT80" s="28"/>
      <c r="BU80" s="28"/>
      <c r="BV80" s="28"/>
      <c r="BW80" s="28"/>
      <c r="BX80" s="28"/>
      <c r="BY80" s="28"/>
      <c r="BZ80" s="29"/>
      <c r="CA80" s="27"/>
      <c r="CB80" s="28"/>
      <c r="CC80" s="28"/>
      <c r="CD80" s="28"/>
      <c r="CE80" s="28"/>
      <c r="CF80" s="28"/>
      <c r="CG80" s="28"/>
      <c r="CH80" s="28"/>
      <c r="CI80" s="28"/>
      <c r="CJ80" s="28"/>
      <c r="CK80" s="28"/>
      <c r="CL80" s="28"/>
      <c r="CM80" s="28"/>
      <c r="CN80" s="29"/>
      <c r="CO80" s="33"/>
      <c r="CP80" s="34"/>
      <c r="CQ80" s="34"/>
      <c r="CR80" s="34"/>
      <c r="CS80" s="34"/>
      <c r="CT80" s="34"/>
      <c r="CU80" s="34"/>
      <c r="CV80" s="34"/>
      <c r="CW80" s="34"/>
      <c r="CX80" s="34"/>
      <c r="CY80" s="34"/>
      <c r="CZ80" s="34"/>
      <c r="DA80" s="34"/>
      <c r="DB80" s="34"/>
      <c r="DC80" s="34"/>
      <c r="DD80" s="35"/>
    </row>
    <row r="81" spans="1:108" s="18" customFormat="1" ht="13.5" customHeight="1" x14ac:dyDescent="0.2">
      <c r="A81" s="19"/>
      <c r="B81" s="20"/>
      <c r="C81" s="20"/>
      <c r="D81" s="20"/>
      <c r="E81" s="20"/>
      <c r="F81" s="21"/>
      <c r="G81" s="36" t="s">
        <v>19</v>
      </c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8"/>
      <c r="Z81" s="24"/>
      <c r="AA81" s="25"/>
      <c r="AB81" s="25"/>
      <c r="AC81" s="25"/>
      <c r="AD81" s="25"/>
      <c r="AE81" s="25"/>
      <c r="AF81" s="25"/>
      <c r="AG81" s="25"/>
      <c r="AH81" s="25"/>
      <c r="AI81" s="25"/>
      <c r="AJ81" s="26"/>
      <c r="AK81" s="24"/>
      <c r="AL81" s="25"/>
      <c r="AM81" s="25"/>
      <c r="AN81" s="25"/>
      <c r="AO81" s="25"/>
      <c r="AP81" s="25"/>
      <c r="AQ81" s="25"/>
      <c r="AR81" s="25"/>
      <c r="AS81" s="25"/>
      <c r="AT81" s="25"/>
      <c r="AU81" s="26"/>
      <c r="AV81" s="27">
        <f>AV77</f>
        <v>102</v>
      </c>
      <c r="AW81" s="28"/>
      <c r="AX81" s="28"/>
      <c r="AY81" s="28"/>
      <c r="AZ81" s="28"/>
      <c r="BA81" s="28"/>
      <c r="BB81" s="28"/>
      <c r="BC81" s="28"/>
      <c r="BD81" s="28"/>
      <c r="BE81" s="28"/>
      <c r="BF81" s="28"/>
      <c r="BG81" s="28"/>
      <c r="BH81" s="28"/>
      <c r="BI81" s="28"/>
      <c r="BJ81" s="28"/>
      <c r="BK81" s="28"/>
      <c r="BL81" s="29"/>
      <c r="BM81" s="27">
        <f>BM77</f>
        <v>102</v>
      </c>
      <c r="BN81" s="28"/>
      <c r="BO81" s="28"/>
      <c r="BP81" s="28"/>
      <c r="BQ81" s="28"/>
      <c r="BR81" s="28"/>
      <c r="BS81" s="28"/>
      <c r="BT81" s="28"/>
      <c r="BU81" s="28"/>
      <c r="BV81" s="28"/>
      <c r="BW81" s="28"/>
      <c r="BX81" s="28"/>
      <c r="BY81" s="28"/>
      <c r="BZ81" s="29"/>
      <c r="CA81" s="27">
        <f>CA77</f>
        <v>102</v>
      </c>
      <c r="CB81" s="28"/>
      <c r="CC81" s="28"/>
      <c r="CD81" s="28"/>
      <c r="CE81" s="28"/>
      <c r="CF81" s="28"/>
      <c r="CG81" s="28"/>
      <c r="CH81" s="28"/>
      <c r="CI81" s="28"/>
      <c r="CJ81" s="28"/>
      <c r="CK81" s="28"/>
      <c r="CL81" s="28"/>
      <c r="CM81" s="28"/>
      <c r="CN81" s="29"/>
      <c r="CO81" s="33"/>
      <c r="CP81" s="34"/>
      <c r="CQ81" s="34"/>
      <c r="CR81" s="34"/>
      <c r="CS81" s="34"/>
      <c r="CT81" s="34"/>
      <c r="CU81" s="34"/>
      <c r="CV81" s="34"/>
      <c r="CW81" s="34"/>
      <c r="CX81" s="34"/>
      <c r="CY81" s="34"/>
      <c r="CZ81" s="34"/>
      <c r="DA81" s="34"/>
      <c r="DB81" s="34"/>
      <c r="DC81" s="34"/>
      <c r="DD81" s="35"/>
    </row>
    <row r="82" spans="1:108" s="18" customFormat="1" ht="13.5" customHeight="1" x14ac:dyDescent="0.2">
      <c r="A82" s="39"/>
      <c r="B82" s="40"/>
      <c r="C82" s="40"/>
      <c r="D82" s="40"/>
      <c r="E82" s="40"/>
      <c r="F82" s="41"/>
      <c r="G82" s="42" t="s">
        <v>20</v>
      </c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43"/>
      <c r="S82" s="43"/>
      <c r="T82" s="43"/>
      <c r="U82" s="43"/>
      <c r="V82" s="43"/>
      <c r="W82" s="43"/>
      <c r="X82" s="43"/>
      <c r="Y82" s="44"/>
      <c r="Z82" s="24"/>
      <c r="AA82" s="25"/>
      <c r="AB82" s="25"/>
      <c r="AC82" s="25"/>
      <c r="AD82" s="25"/>
      <c r="AE82" s="25"/>
      <c r="AF82" s="25"/>
      <c r="AG82" s="25"/>
      <c r="AH82" s="25"/>
      <c r="AI82" s="25"/>
      <c r="AJ82" s="26"/>
      <c r="AK82" s="24"/>
      <c r="AL82" s="25"/>
      <c r="AM82" s="25"/>
      <c r="AN82" s="25"/>
      <c r="AO82" s="25"/>
      <c r="AP82" s="25"/>
      <c r="AQ82" s="25"/>
      <c r="AR82" s="25"/>
      <c r="AS82" s="25"/>
      <c r="AT82" s="25"/>
      <c r="AU82" s="26"/>
      <c r="AV82" s="27"/>
      <c r="AW82" s="28"/>
      <c r="AX82" s="28"/>
      <c r="AY82" s="28"/>
      <c r="AZ82" s="28"/>
      <c r="BA82" s="28"/>
      <c r="BB82" s="28"/>
      <c r="BC82" s="28"/>
      <c r="BD82" s="28"/>
      <c r="BE82" s="28"/>
      <c r="BF82" s="28"/>
      <c r="BG82" s="28"/>
      <c r="BH82" s="28"/>
      <c r="BI82" s="28"/>
      <c r="BJ82" s="28"/>
      <c r="BK82" s="28"/>
      <c r="BL82" s="29"/>
      <c r="BM82" s="27"/>
      <c r="BN82" s="28"/>
      <c r="BO82" s="28"/>
      <c r="BP82" s="28"/>
      <c r="BQ82" s="28"/>
      <c r="BR82" s="28"/>
      <c r="BS82" s="28"/>
      <c r="BT82" s="28"/>
      <c r="BU82" s="28"/>
      <c r="BV82" s="28"/>
      <c r="BW82" s="28"/>
      <c r="BX82" s="28"/>
      <c r="BY82" s="28"/>
      <c r="BZ82" s="29"/>
      <c r="CA82" s="33"/>
      <c r="CB82" s="34"/>
      <c r="CC82" s="34"/>
      <c r="CD82" s="34"/>
      <c r="CE82" s="34"/>
      <c r="CF82" s="34"/>
      <c r="CG82" s="34"/>
      <c r="CH82" s="34"/>
      <c r="CI82" s="34"/>
      <c r="CJ82" s="34"/>
      <c r="CK82" s="34"/>
      <c r="CL82" s="34"/>
      <c r="CM82" s="34"/>
      <c r="CN82" s="35"/>
      <c r="CO82" s="33"/>
      <c r="CP82" s="34"/>
      <c r="CQ82" s="34"/>
      <c r="CR82" s="34"/>
      <c r="CS82" s="34"/>
      <c r="CT82" s="34"/>
      <c r="CU82" s="34"/>
      <c r="CV82" s="34"/>
      <c r="CW82" s="34"/>
      <c r="CX82" s="34"/>
      <c r="CY82" s="34"/>
      <c r="CZ82" s="34"/>
      <c r="DA82" s="34"/>
      <c r="DB82" s="34"/>
      <c r="DC82" s="34"/>
      <c r="DD82" s="35"/>
    </row>
    <row r="83" spans="1:108" s="18" customFormat="1" ht="44.25" customHeight="1" x14ac:dyDescent="0.2">
      <c r="A83" s="45" t="s">
        <v>45</v>
      </c>
      <c r="B83" s="46"/>
      <c r="C83" s="46"/>
      <c r="D83" s="46"/>
      <c r="E83" s="46"/>
      <c r="F83" s="47"/>
      <c r="G83" s="13"/>
      <c r="H83" s="48" t="s">
        <v>54</v>
      </c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9"/>
      <c r="Z83" s="50">
        <v>44562</v>
      </c>
      <c r="AA83" s="51"/>
      <c r="AB83" s="51"/>
      <c r="AC83" s="51"/>
      <c r="AD83" s="51"/>
      <c r="AE83" s="51"/>
      <c r="AF83" s="51"/>
      <c r="AG83" s="51"/>
      <c r="AH83" s="51"/>
      <c r="AI83" s="51"/>
      <c r="AJ83" s="51"/>
      <c r="AK83" s="50">
        <v>44926</v>
      </c>
      <c r="AL83" s="51"/>
      <c r="AM83" s="51"/>
      <c r="AN83" s="51"/>
      <c r="AO83" s="51"/>
      <c r="AP83" s="51"/>
      <c r="AQ83" s="51"/>
      <c r="AR83" s="51"/>
      <c r="AS83" s="51"/>
      <c r="AT83" s="51"/>
      <c r="AU83" s="51"/>
      <c r="AV83" s="52">
        <f>63900/1000</f>
        <v>63.9</v>
      </c>
      <c r="AW83" s="53"/>
      <c r="AX83" s="53"/>
      <c r="AY83" s="53"/>
      <c r="AZ83" s="53"/>
      <c r="BA83" s="53"/>
      <c r="BB83" s="53"/>
      <c r="BC83" s="53"/>
      <c r="BD83" s="53"/>
      <c r="BE83" s="53"/>
      <c r="BF83" s="53"/>
      <c r="BG83" s="53"/>
      <c r="BH83" s="53"/>
      <c r="BI83" s="53"/>
      <c r="BJ83" s="53"/>
      <c r="BK83" s="53"/>
      <c r="BL83" s="54"/>
      <c r="BM83" s="52">
        <f>AV83</f>
        <v>63.9</v>
      </c>
      <c r="BN83" s="53"/>
      <c r="BO83" s="53"/>
      <c r="BP83" s="53"/>
      <c r="BQ83" s="53"/>
      <c r="BR83" s="53"/>
      <c r="BS83" s="53"/>
      <c r="BT83" s="53"/>
      <c r="BU83" s="53"/>
      <c r="BV83" s="53"/>
      <c r="BW83" s="53"/>
      <c r="BX83" s="53"/>
      <c r="BY83" s="53"/>
      <c r="BZ83" s="54"/>
      <c r="CA83" s="52">
        <f>BM83</f>
        <v>63.9</v>
      </c>
      <c r="CB83" s="53"/>
      <c r="CC83" s="53"/>
      <c r="CD83" s="53"/>
      <c r="CE83" s="53"/>
      <c r="CF83" s="53"/>
      <c r="CG83" s="53"/>
      <c r="CH83" s="53"/>
      <c r="CI83" s="53"/>
      <c r="CJ83" s="53"/>
      <c r="CK83" s="53"/>
      <c r="CL83" s="53"/>
      <c r="CM83" s="53"/>
      <c r="CN83" s="54"/>
      <c r="CO83" s="33"/>
      <c r="CP83" s="34"/>
      <c r="CQ83" s="34"/>
      <c r="CR83" s="34"/>
      <c r="CS83" s="34"/>
      <c r="CT83" s="34"/>
      <c r="CU83" s="34"/>
      <c r="CV83" s="34"/>
      <c r="CW83" s="34"/>
      <c r="CX83" s="34"/>
      <c r="CY83" s="34"/>
      <c r="CZ83" s="34"/>
      <c r="DA83" s="34"/>
      <c r="DB83" s="34"/>
      <c r="DC83" s="34"/>
      <c r="DD83" s="35"/>
    </row>
    <row r="84" spans="1:108" s="18" customFormat="1" ht="13.5" customHeight="1" x14ac:dyDescent="0.2">
      <c r="A84" s="19"/>
      <c r="B84" s="20"/>
      <c r="C84" s="20"/>
      <c r="D84" s="20"/>
      <c r="E84" s="20"/>
      <c r="F84" s="21"/>
      <c r="G84" s="56" t="s">
        <v>16</v>
      </c>
      <c r="H84" s="57"/>
      <c r="I84" s="57"/>
      <c r="J84" s="57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8"/>
      <c r="Z84" s="24"/>
      <c r="AA84" s="25"/>
      <c r="AB84" s="25"/>
      <c r="AC84" s="25"/>
      <c r="AD84" s="25"/>
      <c r="AE84" s="25"/>
      <c r="AF84" s="25"/>
      <c r="AG84" s="25"/>
      <c r="AH84" s="25"/>
      <c r="AI84" s="25"/>
      <c r="AJ84" s="26"/>
      <c r="AK84" s="24"/>
      <c r="AL84" s="25"/>
      <c r="AM84" s="25"/>
      <c r="AN84" s="25"/>
      <c r="AO84" s="25"/>
      <c r="AP84" s="25"/>
      <c r="AQ84" s="25"/>
      <c r="AR84" s="25"/>
      <c r="AS84" s="25"/>
      <c r="AT84" s="25"/>
      <c r="AU84" s="25"/>
      <c r="AV84" s="52"/>
      <c r="AW84" s="53"/>
      <c r="AX84" s="53"/>
      <c r="AY84" s="53"/>
      <c r="AZ84" s="53"/>
      <c r="BA84" s="53"/>
      <c r="BB84" s="53"/>
      <c r="BC84" s="53"/>
      <c r="BD84" s="53"/>
      <c r="BE84" s="53"/>
      <c r="BF84" s="53"/>
      <c r="BG84" s="53"/>
      <c r="BH84" s="53"/>
      <c r="BI84" s="53"/>
      <c r="BJ84" s="53"/>
      <c r="BK84" s="53"/>
      <c r="BL84" s="54"/>
      <c r="BM84" s="55"/>
      <c r="BN84" s="55"/>
      <c r="BO84" s="55"/>
      <c r="BP84" s="55"/>
      <c r="BQ84" s="55"/>
      <c r="BR84" s="55"/>
      <c r="BS84" s="55"/>
      <c r="BT84" s="55"/>
      <c r="BU84" s="55"/>
      <c r="BV84" s="55"/>
      <c r="BW84" s="55"/>
      <c r="BX84" s="55"/>
      <c r="BY84" s="55"/>
      <c r="BZ84" s="55"/>
      <c r="CA84" s="28"/>
      <c r="CB84" s="28"/>
      <c r="CC84" s="28"/>
      <c r="CD84" s="28"/>
      <c r="CE84" s="28"/>
      <c r="CF84" s="28"/>
      <c r="CG84" s="28"/>
      <c r="CH84" s="28"/>
      <c r="CI84" s="28"/>
      <c r="CJ84" s="28"/>
      <c r="CK84" s="28"/>
      <c r="CL84" s="28"/>
      <c r="CM84" s="28"/>
      <c r="CN84" s="29"/>
      <c r="CO84" s="33"/>
      <c r="CP84" s="34"/>
      <c r="CQ84" s="34"/>
      <c r="CR84" s="34"/>
      <c r="CS84" s="34"/>
      <c r="CT84" s="34"/>
      <c r="CU84" s="34"/>
      <c r="CV84" s="34"/>
      <c r="CW84" s="34"/>
      <c r="CX84" s="34"/>
      <c r="CY84" s="34"/>
      <c r="CZ84" s="34"/>
      <c r="DA84" s="34"/>
      <c r="DB84" s="34"/>
      <c r="DC84" s="34"/>
      <c r="DD84" s="35"/>
    </row>
    <row r="85" spans="1:108" s="18" customFormat="1" ht="13.5" customHeight="1" x14ac:dyDescent="0.2">
      <c r="A85" s="19"/>
      <c r="B85" s="20"/>
      <c r="C85" s="20"/>
      <c r="D85" s="20"/>
      <c r="E85" s="20"/>
      <c r="F85" s="21"/>
      <c r="G85" s="15"/>
      <c r="H85" s="22" t="s">
        <v>17</v>
      </c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3"/>
      <c r="Z85" s="24"/>
      <c r="AA85" s="25"/>
      <c r="AB85" s="25"/>
      <c r="AC85" s="25"/>
      <c r="AD85" s="25"/>
      <c r="AE85" s="25"/>
      <c r="AF85" s="25"/>
      <c r="AG85" s="25"/>
      <c r="AH85" s="25"/>
      <c r="AI85" s="25"/>
      <c r="AJ85" s="26"/>
      <c r="AK85" s="24"/>
      <c r="AL85" s="25"/>
      <c r="AM85" s="25"/>
      <c r="AN85" s="25"/>
      <c r="AO85" s="25"/>
      <c r="AP85" s="25"/>
      <c r="AQ85" s="25"/>
      <c r="AR85" s="25"/>
      <c r="AS85" s="25"/>
      <c r="AT85" s="25"/>
      <c r="AU85" s="26"/>
      <c r="AV85" s="27"/>
      <c r="AW85" s="28"/>
      <c r="AX85" s="28"/>
      <c r="AY85" s="28"/>
      <c r="AZ85" s="28"/>
      <c r="BA85" s="28"/>
      <c r="BB85" s="28"/>
      <c r="BC85" s="28"/>
      <c r="BD85" s="28"/>
      <c r="BE85" s="28"/>
      <c r="BF85" s="28"/>
      <c r="BG85" s="28"/>
      <c r="BH85" s="28"/>
      <c r="BI85" s="28"/>
      <c r="BJ85" s="28"/>
      <c r="BK85" s="28"/>
      <c r="BL85" s="29"/>
      <c r="BM85" s="30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2"/>
      <c r="CA85" s="27"/>
      <c r="CB85" s="28"/>
      <c r="CC85" s="28"/>
      <c r="CD85" s="28"/>
      <c r="CE85" s="28"/>
      <c r="CF85" s="28"/>
      <c r="CG85" s="28"/>
      <c r="CH85" s="28"/>
      <c r="CI85" s="28"/>
      <c r="CJ85" s="28"/>
      <c r="CK85" s="28"/>
      <c r="CL85" s="28"/>
      <c r="CM85" s="28"/>
      <c r="CN85" s="29"/>
      <c r="CO85" s="33"/>
      <c r="CP85" s="34"/>
      <c r="CQ85" s="34"/>
      <c r="CR85" s="34"/>
      <c r="CS85" s="34"/>
      <c r="CT85" s="34"/>
      <c r="CU85" s="34"/>
      <c r="CV85" s="34"/>
      <c r="CW85" s="34"/>
      <c r="CX85" s="34"/>
      <c r="CY85" s="34"/>
      <c r="CZ85" s="34"/>
      <c r="DA85" s="34"/>
      <c r="DB85" s="34"/>
      <c r="DC85" s="34"/>
      <c r="DD85" s="35"/>
    </row>
    <row r="86" spans="1:108" s="18" customFormat="1" ht="13.5" customHeight="1" x14ac:dyDescent="0.2">
      <c r="A86" s="19"/>
      <c r="B86" s="20"/>
      <c r="C86" s="20"/>
      <c r="D86" s="20"/>
      <c r="E86" s="20"/>
      <c r="F86" s="21"/>
      <c r="G86" s="15"/>
      <c r="H86" s="22" t="s">
        <v>18</v>
      </c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3"/>
      <c r="Z86" s="24"/>
      <c r="AA86" s="25"/>
      <c r="AB86" s="25"/>
      <c r="AC86" s="25"/>
      <c r="AD86" s="25"/>
      <c r="AE86" s="25"/>
      <c r="AF86" s="25"/>
      <c r="AG86" s="25"/>
      <c r="AH86" s="25"/>
      <c r="AI86" s="25"/>
      <c r="AJ86" s="26"/>
      <c r="AK86" s="24"/>
      <c r="AL86" s="25"/>
      <c r="AM86" s="25"/>
      <c r="AN86" s="25"/>
      <c r="AO86" s="25"/>
      <c r="AP86" s="25"/>
      <c r="AQ86" s="25"/>
      <c r="AR86" s="25"/>
      <c r="AS86" s="25"/>
      <c r="AT86" s="25"/>
      <c r="AU86" s="26"/>
      <c r="AV86" s="27"/>
      <c r="AW86" s="28"/>
      <c r="AX86" s="28"/>
      <c r="AY86" s="28"/>
      <c r="AZ86" s="28"/>
      <c r="BA86" s="28"/>
      <c r="BB86" s="28"/>
      <c r="BC86" s="28"/>
      <c r="BD86" s="28"/>
      <c r="BE86" s="28"/>
      <c r="BF86" s="28"/>
      <c r="BG86" s="28"/>
      <c r="BH86" s="28"/>
      <c r="BI86" s="28"/>
      <c r="BJ86" s="28"/>
      <c r="BK86" s="28"/>
      <c r="BL86" s="29"/>
      <c r="BM86" s="27"/>
      <c r="BN86" s="28"/>
      <c r="BO86" s="28"/>
      <c r="BP86" s="28"/>
      <c r="BQ86" s="28"/>
      <c r="BR86" s="28"/>
      <c r="BS86" s="28"/>
      <c r="BT86" s="28"/>
      <c r="BU86" s="28"/>
      <c r="BV86" s="28"/>
      <c r="BW86" s="28"/>
      <c r="BX86" s="28"/>
      <c r="BY86" s="28"/>
      <c r="BZ86" s="29"/>
      <c r="CA86" s="27"/>
      <c r="CB86" s="28"/>
      <c r="CC86" s="28"/>
      <c r="CD86" s="28"/>
      <c r="CE86" s="28"/>
      <c r="CF86" s="28"/>
      <c r="CG86" s="28"/>
      <c r="CH86" s="28"/>
      <c r="CI86" s="28"/>
      <c r="CJ86" s="28"/>
      <c r="CK86" s="28"/>
      <c r="CL86" s="28"/>
      <c r="CM86" s="28"/>
      <c r="CN86" s="29"/>
      <c r="CO86" s="33"/>
      <c r="CP86" s="34"/>
      <c r="CQ86" s="34"/>
      <c r="CR86" s="34"/>
      <c r="CS86" s="34"/>
      <c r="CT86" s="34"/>
      <c r="CU86" s="34"/>
      <c r="CV86" s="34"/>
      <c r="CW86" s="34"/>
      <c r="CX86" s="34"/>
      <c r="CY86" s="34"/>
      <c r="CZ86" s="34"/>
      <c r="DA86" s="34"/>
      <c r="DB86" s="34"/>
      <c r="DC86" s="34"/>
      <c r="DD86" s="35"/>
    </row>
    <row r="87" spans="1:108" s="18" customFormat="1" ht="13.5" customHeight="1" x14ac:dyDescent="0.2">
      <c r="A87" s="19"/>
      <c r="B87" s="20"/>
      <c r="C87" s="20"/>
      <c r="D87" s="20"/>
      <c r="E87" s="20"/>
      <c r="F87" s="21"/>
      <c r="G87" s="36" t="s">
        <v>19</v>
      </c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8"/>
      <c r="Z87" s="24"/>
      <c r="AA87" s="25"/>
      <c r="AB87" s="25"/>
      <c r="AC87" s="25"/>
      <c r="AD87" s="25"/>
      <c r="AE87" s="25"/>
      <c r="AF87" s="25"/>
      <c r="AG87" s="25"/>
      <c r="AH87" s="25"/>
      <c r="AI87" s="25"/>
      <c r="AJ87" s="26"/>
      <c r="AK87" s="24"/>
      <c r="AL87" s="25"/>
      <c r="AM87" s="25"/>
      <c r="AN87" s="25"/>
      <c r="AO87" s="25"/>
      <c r="AP87" s="25"/>
      <c r="AQ87" s="25"/>
      <c r="AR87" s="25"/>
      <c r="AS87" s="25"/>
      <c r="AT87" s="25"/>
      <c r="AU87" s="26"/>
      <c r="AV87" s="27">
        <f>AV83</f>
        <v>63.9</v>
      </c>
      <c r="AW87" s="28"/>
      <c r="AX87" s="28"/>
      <c r="AY87" s="28"/>
      <c r="AZ87" s="28"/>
      <c r="BA87" s="28"/>
      <c r="BB87" s="28"/>
      <c r="BC87" s="28"/>
      <c r="BD87" s="28"/>
      <c r="BE87" s="28"/>
      <c r="BF87" s="28"/>
      <c r="BG87" s="28"/>
      <c r="BH87" s="28"/>
      <c r="BI87" s="28"/>
      <c r="BJ87" s="28"/>
      <c r="BK87" s="28"/>
      <c r="BL87" s="29"/>
      <c r="BM87" s="27">
        <f>BM83</f>
        <v>63.9</v>
      </c>
      <c r="BN87" s="28"/>
      <c r="BO87" s="28"/>
      <c r="BP87" s="28"/>
      <c r="BQ87" s="28"/>
      <c r="BR87" s="28"/>
      <c r="BS87" s="28"/>
      <c r="BT87" s="28"/>
      <c r="BU87" s="28"/>
      <c r="BV87" s="28"/>
      <c r="BW87" s="28"/>
      <c r="BX87" s="28"/>
      <c r="BY87" s="28"/>
      <c r="BZ87" s="29"/>
      <c r="CA87" s="27">
        <f>CA83</f>
        <v>63.9</v>
      </c>
      <c r="CB87" s="28"/>
      <c r="CC87" s="28"/>
      <c r="CD87" s="28"/>
      <c r="CE87" s="28"/>
      <c r="CF87" s="28"/>
      <c r="CG87" s="28"/>
      <c r="CH87" s="28"/>
      <c r="CI87" s="28"/>
      <c r="CJ87" s="28"/>
      <c r="CK87" s="28"/>
      <c r="CL87" s="28"/>
      <c r="CM87" s="28"/>
      <c r="CN87" s="29"/>
      <c r="CO87" s="33"/>
      <c r="CP87" s="34"/>
      <c r="CQ87" s="34"/>
      <c r="CR87" s="34"/>
      <c r="CS87" s="34"/>
      <c r="CT87" s="34"/>
      <c r="CU87" s="34"/>
      <c r="CV87" s="34"/>
      <c r="CW87" s="34"/>
      <c r="CX87" s="34"/>
      <c r="CY87" s="34"/>
      <c r="CZ87" s="34"/>
      <c r="DA87" s="34"/>
      <c r="DB87" s="34"/>
      <c r="DC87" s="34"/>
      <c r="DD87" s="35"/>
    </row>
    <row r="88" spans="1:108" s="18" customFormat="1" ht="13.5" customHeight="1" x14ac:dyDescent="0.2">
      <c r="A88" s="39"/>
      <c r="B88" s="40"/>
      <c r="C88" s="40"/>
      <c r="D88" s="40"/>
      <c r="E88" s="40"/>
      <c r="F88" s="41"/>
      <c r="G88" s="42" t="s">
        <v>20</v>
      </c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43"/>
      <c r="S88" s="43"/>
      <c r="T88" s="43"/>
      <c r="U88" s="43"/>
      <c r="V88" s="43"/>
      <c r="W88" s="43"/>
      <c r="X88" s="43"/>
      <c r="Y88" s="44"/>
      <c r="Z88" s="24"/>
      <c r="AA88" s="25"/>
      <c r="AB88" s="25"/>
      <c r="AC88" s="25"/>
      <c r="AD88" s="25"/>
      <c r="AE88" s="25"/>
      <c r="AF88" s="25"/>
      <c r="AG88" s="25"/>
      <c r="AH88" s="25"/>
      <c r="AI88" s="25"/>
      <c r="AJ88" s="26"/>
      <c r="AK88" s="24"/>
      <c r="AL88" s="25"/>
      <c r="AM88" s="25"/>
      <c r="AN88" s="25"/>
      <c r="AO88" s="25"/>
      <c r="AP88" s="25"/>
      <c r="AQ88" s="25"/>
      <c r="AR88" s="25"/>
      <c r="AS88" s="25"/>
      <c r="AT88" s="25"/>
      <c r="AU88" s="26"/>
      <c r="AV88" s="27"/>
      <c r="AW88" s="28"/>
      <c r="AX88" s="28"/>
      <c r="AY88" s="28"/>
      <c r="AZ88" s="28"/>
      <c r="BA88" s="28"/>
      <c r="BB88" s="28"/>
      <c r="BC88" s="28"/>
      <c r="BD88" s="28"/>
      <c r="BE88" s="28"/>
      <c r="BF88" s="28"/>
      <c r="BG88" s="28"/>
      <c r="BH88" s="28"/>
      <c r="BI88" s="28"/>
      <c r="BJ88" s="28"/>
      <c r="BK88" s="28"/>
      <c r="BL88" s="29"/>
      <c r="BM88" s="27"/>
      <c r="BN88" s="28"/>
      <c r="BO88" s="28"/>
      <c r="BP88" s="28"/>
      <c r="BQ88" s="28"/>
      <c r="BR88" s="28"/>
      <c r="BS88" s="28"/>
      <c r="BT88" s="28"/>
      <c r="BU88" s="28"/>
      <c r="BV88" s="28"/>
      <c r="BW88" s="28"/>
      <c r="BX88" s="28"/>
      <c r="BY88" s="28"/>
      <c r="BZ88" s="29"/>
      <c r="CA88" s="33"/>
      <c r="CB88" s="34"/>
      <c r="CC88" s="34"/>
      <c r="CD88" s="34"/>
      <c r="CE88" s="34"/>
      <c r="CF88" s="34"/>
      <c r="CG88" s="34"/>
      <c r="CH88" s="34"/>
      <c r="CI88" s="34"/>
      <c r="CJ88" s="34"/>
      <c r="CK88" s="34"/>
      <c r="CL88" s="34"/>
      <c r="CM88" s="34"/>
      <c r="CN88" s="35"/>
      <c r="CO88" s="33"/>
      <c r="CP88" s="34"/>
      <c r="CQ88" s="34"/>
      <c r="CR88" s="34"/>
      <c r="CS88" s="34"/>
      <c r="CT88" s="34"/>
      <c r="CU88" s="34"/>
      <c r="CV88" s="34"/>
      <c r="CW88" s="34"/>
      <c r="CX88" s="34"/>
      <c r="CY88" s="34"/>
      <c r="CZ88" s="34"/>
      <c r="DA88" s="34"/>
      <c r="DB88" s="34"/>
      <c r="DC88" s="34"/>
      <c r="DD88" s="35"/>
    </row>
    <row r="89" spans="1:108" s="18" customFormat="1" ht="44.25" customHeight="1" x14ac:dyDescent="0.2">
      <c r="A89" s="45" t="s">
        <v>47</v>
      </c>
      <c r="B89" s="46"/>
      <c r="C89" s="46"/>
      <c r="D89" s="46"/>
      <c r="E89" s="46"/>
      <c r="F89" s="47"/>
      <c r="G89" s="13"/>
      <c r="H89" s="48" t="s">
        <v>55</v>
      </c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9"/>
      <c r="Z89" s="50">
        <v>44562</v>
      </c>
      <c r="AA89" s="51"/>
      <c r="AB89" s="51"/>
      <c r="AC89" s="51"/>
      <c r="AD89" s="51"/>
      <c r="AE89" s="51"/>
      <c r="AF89" s="51"/>
      <c r="AG89" s="51"/>
      <c r="AH89" s="51"/>
      <c r="AI89" s="51"/>
      <c r="AJ89" s="51"/>
      <c r="AK89" s="50">
        <v>44926</v>
      </c>
      <c r="AL89" s="51"/>
      <c r="AM89" s="51"/>
      <c r="AN89" s="51"/>
      <c r="AO89" s="51"/>
      <c r="AP89" s="51"/>
      <c r="AQ89" s="51"/>
      <c r="AR89" s="51"/>
      <c r="AS89" s="51"/>
      <c r="AT89" s="51"/>
      <c r="AU89" s="51"/>
      <c r="AV89" s="52">
        <f>27900/1000</f>
        <v>27.9</v>
      </c>
      <c r="AW89" s="53"/>
      <c r="AX89" s="53"/>
      <c r="AY89" s="53"/>
      <c r="AZ89" s="53"/>
      <c r="BA89" s="53"/>
      <c r="BB89" s="53"/>
      <c r="BC89" s="53"/>
      <c r="BD89" s="53"/>
      <c r="BE89" s="53"/>
      <c r="BF89" s="53"/>
      <c r="BG89" s="53"/>
      <c r="BH89" s="53"/>
      <c r="BI89" s="53"/>
      <c r="BJ89" s="53"/>
      <c r="BK89" s="53"/>
      <c r="BL89" s="54"/>
      <c r="BM89" s="52">
        <f>AV89</f>
        <v>27.9</v>
      </c>
      <c r="BN89" s="53"/>
      <c r="BO89" s="53"/>
      <c r="BP89" s="53"/>
      <c r="BQ89" s="53"/>
      <c r="BR89" s="53"/>
      <c r="BS89" s="53"/>
      <c r="BT89" s="53"/>
      <c r="BU89" s="53"/>
      <c r="BV89" s="53"/>
      <c r="BW89" s="53"/>
      <c r="BX89" s="53"/>
      <c r="BY89" s="53"/>
      <c r="BZ89" s="54"/>
      <c r="CA89" s="52">
        <f>BM89</f>
        <v>27.9</v>
      </c>
      <c r="CB89" s="53"/>
      <c r="CC89" s="53"/>
      <c r="CD89" s="53"/>
      <c r="CE89" s="53"/>
      <c r="CF89" s="53"/>
      <c r="CG89" s="53"/>
      <c r="CH89" s="53"/>
      <c r="CI89" s="53"/>
      <c r="CJ89" s="53"/>
      <c r="CK89" s="53"/>
      <c r="CL89" s="53"/>
      <c r="CM89" s="53"/>
      <c r="CN89" s="54"/>
      <c r="CO89" s="33"/>
      <c r="CP89" s="34"/>
      <c r="CQ89" s="34"/>
      <c r="CR89" s="34"/>
      <c r="CS89" s="34"/>
      <c r="CT89" s="34"/>
      <c r="CU89" s="34"/>
      <c r="CV89" s="34"/>
      <c r="CW89" s="34"/>
      <c r="CX89" s="34"/>
      <c r="CY89" s="34"/>
      <c r="CZ89" s="34"/>
      <c r="DA89" s="34"/>
      <c r="DB89" s="34"/>
      <c r="DC89" s="34"/>
      <c r="DD89" s="35"/>
    </row>
    <row r="90" spans="1:108" s="18" customFormat="1" ht="13.5" customHeight="1" x14ac:dyDescent="0.2">
      <c r="A90" s="19"/>
      <c r="B90" s="20"/>
      <c r="C90" s="20"/>
      <c r="D90" s="20"/>
      <c r="E90" s="20"/>
      <c r="F90" s="21"/>
      <c r="G90" s="56" t="s">
        <v>16</v>
      </c>
      <c r="H90" s="57"/>
      <c r="I90" s="57"/>
      <c r="J90" s="57"/>
      <c r="K90" s="57"/>
      <c r="L90" s="57"/>
      <c r="M90" s="57"/>
      <c r="N90" s="57"/>
      <c r="O90" s="57"/>
      <c r="P90" s="57"/>
      <c r="Q90" s="57"/>
      <c r="R90" s="57"/>
      <c r="S90" s="57"/>
      <c r="T90" s="57"/>
      <c r="U90" s="57"/>
      <c r="V90" s="57"/>
      <c r="W90" s="57"/>
      <c r="X90" s="57"/>
      <c r="Y90" s="58"/>
      <c r="Z90" s="24"/>
      <c r="AA90" s="25"/>
      <c r="AB90" s="25"/>
      <c r="AC90" s="25"/>
      <c r="AD90" s="25"/>
      <c r="AE90" s="25"/>
      <c r="AF90" s="25"/>
      <c r="AG90" s="25"/>
      <c r="AH90" s="25"/>
      <c r="AI90" s="25"/>
      <c r="AJ90" s="26"/>
      <c r="AK90" s="24"/>
      <c r="AL90" s="25"/>
      <c r="AM90" s="25"/>
      <c r="AN90" s="25"/>
      <c r="AO90" s="25"/>
      <c r="AP90" s="25"/>
      <c r="AQ90" s="25"/>
      <c r="AR90" s="25"/>
      <c r="AS90" s="25"/>
      <c r="AT90" s="25"/>
      <c r="AU90" s="25"/>
      <c r="AV90" s="52"/>
      <c r="AW90" s="53"/>
      <c r="AX90" s="53"/>
      <c r="AY90" s="53"/>
      <c r="AZ90" s="53"/>
      <c r="BA90" s="53"/>
      <c r="BB90" s="53"/>
      <c r="BC90" s="53"/>
      <c r="BD90" s="53"/>
      <c r="BE90" s="53"/>
      <c r="BF90" s="53"/>
      <c r="BG90" s="53"/>
      <c r="BH90" s="53"/>
      <c r="BI90" s="53"/>
      <c r="BJ90" s="53"/>
      <c r="BK90" s="53"/>
      <c r="BL90" s="54"/>
      <c r="BM90" s="55"/>
      <c r="BN90" s="55"/>
      <c r="BO90" s="55"/>
      <c r="BP90" s="55"/>
      <c r="BQ90" s="55"/>
      <c r="BR90" s="55"/>
      <c r="BS90" s="55"/>
      <c r="BT90" s="55"/>
      <c r="BU90" s="55"/>
      <c r="BV90" s="55"/>
      <c r="BW90" s="55"/>
      <c r="BX90" s="55"/>
      <c r="BY90" s="55"/>
      <c r="BZ90" s="55"/>
      <c r="CA90" s="28"/>
      <c r="CB90" s="28"/>
      <c r="CC90" s="28"/>
      <c r="CD90" s="28"/>
      <c r="CE90" s="28"/>
      <c r="CF90" s="28"/>
      <c r="CG90" s="28"/>
      <c r="CH90" s="28"/>
      <c r="CI90" s="28"/>
      <c r="CJ90" s="28"/>
      <c r="CK90" s="28"/>
      <c r="CL90" s="28"/>
      <c r="CM90" s="28"/>
      <c r="CN90" s="29"/>
      <c r="CO90" s="33"/>
      <c r="CP90" s="34"/>
      <c r="CQ90" s="34"/>
      <c r="CR90" s="34"/>
      <c r="CS90" s="34"/>
      <c r="CT90" s="34"/>
      <c r="CU90" s="34"/>
      <c r="CV90" s="34"/>
      <c r="CW90" s="34"/>
      <c r="CX90" s="34"/>
      <c r="CY90" s="34"/>
      <c r="CZ90" s="34"/>
      <c r="DA90" s="34"/>
      <c r="DB90" s="34"/>
      <c r="DC90" s="34"/>
      <c r="DD90" s="35"/>
    </row>
    <row r="91" spans="1:108" s="18" customFormat="1" ht="13.5" customHeight="1" x14ac:dyDescent="0.2">
      <c r="A91" s="19"/>
      <c r="B91" s="20"/>
      <c r="C91" s="20"/>
      <c r="D91" s="20"/>
      <c r="E91" s="20"/>
      <c r="F91" s="21"/>
      <c r="G91" s="15"/>
      <c r="H91" s="22" t="s">
        <v>17</v>
      </c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3"/>
      <c r="Z91" s="24"/>
      <c r="AA91" s="25"/>
      <c r="AB91" s="25"/>
      <c r="AC91" s="25"/>
      <c r="AD91" s="25"/>
      <c r="AE91" s="25"/>
      <c r="AF91" s="25"/>
      <c r="AG91" s="25"/>
      <c r="AH91" s="25"/>
      <c r="AI91" s="25"/>
      <c r="AJ91" s="26"/>
      <c r="AK91" s="24"/>
      <c r="AL91" s="25"/>
      <c r="AM91" s="25"/>
      <c r="AN91" s="25"/>
      <c r="AO91" s="25"/>
      <c r="AP91" s="25"/>
      <c r="AQ91" s="25"/>
      <c r="AR91" s="25"/>
      <c r="AS91" s="25"/>
      <c r="AT91" s="25"/>
      <c r="AU91" s="26"/>
      <c r="AV91" s="27"/>
      <c r="AW91" s="28"/>
      <c r="AX91" s="28"/>
      <c r="AY91" s="28"/>
      <c r="AZ91" s="28"/>
      <c r="BA91" s="28"/>
      <c r="BB91" s="28"/>
      <c r="BC91" s="28"/>
      <c r="BD91" s="28"/>
      <c r="BE91" s="28"/>
      <c r="BF91" s="28"/>
      <c r="BG91" s="28"/>
      <c r="BH91" s="28"/>
      <c r="BI91" s="28"/>
      <c r="BJ91" s="28"/>
      <c r="BK91" s="28"/>
      <c r="BL91" s="29"/>
      <c r="BM91" s="30"/>
      <c r="BN91" s="31"/>
      <c r="BO91" s="31"/>
      <c r="BP91" s="31"/>
      <c r="BQ91" s="31"/>
      <c r="BR91" s="31"/>
      <c r="BS91" s="31"/>
      <c r="BT91" s="31"/>
      <c r="BU91" s="31"/>
      <c r="BV91" s="31"/>
      <c r="BW91" s="31"/>
      <c r="BX91" s="31"/>
      <c r="BY91" s="31"/>
      <c r="BZ91" s="32"/>
      <c r="CA91" s="27"/>
      <c r="CB91" s="28"/>
      <c r="CC91" s="28"/>
      <c r="CD91" s="28"/>
      <c r="CE91" s="28"/>
      <c r="CF91" s="28"/>
      <c r="CG91" s="28"/>
      <c r="CH91" s="28"/>
      <c r="CI91" s="28"/>
      <c r="CJ91" s="28"/>
      <c r="CK91" s="28"/>
      <c r="CL91" s="28"/>
      <c r="CM91" s="28"/>
      <c r="CN91" s="29"/>
      <c r="CO91" s="33"/>
      <c r="CP91" s="34"/>
      <c r="CQ91" s="34"/>
      <c r="CR91" s="34"/>
      <c r="CS91" s="34"/>
      <c r="CT91" s="34"/>
      <c r="CU91" s="34"/>
      <c r="CV91" s="34"/>
      <c r="CW91" s="34"/>
      <c r="CX91" s="34"/>
      <c r="CY91" s="34"/>
      <c r="CZ91" s="34"/>
      <c r="DA91" s="34"/>
      <c r="DB91" s="34"/>
      <c r="DC91" s="34"/>
      <c r="DD91" s="35"/>
    </row>
    <row r="92" spans="1:108" s="18" customFormat="1" ht="13.5" customHeight="1" x14ac:dyDescent="0.2">
      <c r="A92" s="19"/>
      <c r="B92" s="20"/>
      <c r="C92" s="20"/>
      <c r="D92" s="20"/>
      <c r="E92" s="20"/>
      <c r="F92" s="21"/>
      <c r="G92" s="15"/>
      <c r="H92" s="22" t="s">
        <v>18</v>
      </c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3"/>
      <c r="Z92" s="24"/>
      <c r="AA92" s="25"/>
      <c r="AB92" s="25"/>
      <c r="AC92" s="25"/>
      <c r="AD92" s="25"/>
      <c r="AE92" s="25"/>
      <c r="AF92" s="25"/>
      <c r="AG92" s="25"/>
      <c r="AH92" s="25"/>
      <c r="AI92" s="25"/>
      <c r="AJ92" s="26"/>
      <c r="AK92" s="24"/>
      <c r="AL92" s="25"/>
      <c r="AM92" s="25"/>
      <c r="AN92" s="25"/>
      <c r="AO92" s="25"/>
      <c r="AP92" s="25"/>
      <c r="AQ92" s="25"/>
      <c r="AR92" s="25"/>
      <c r="AS92" s="25"/>
      <c r="AT92" s="25"/>
      <c r="AU92" s="26"/>
      <c r="AV92" s="27"/>
      <c r="AW92" s="28"/>
      <c r="AX92" s="28"/>
      <c r="AY92" s="28"/>
      <c r="AZ92" s="28"/>
      <c r="BA92" s="28"/>
      <c r="BB92" s="28"/>
      <c r="BC92" s="28"/>
      <c r="BD92" s="28"/>
      <c r="BE92" s="28"/>
      <c r="BF92" s="28"/>
      <c r="BG92" s="28"/>
      <c r="BH92" s="28"/>
      <c r="BI92" s="28"/>
      <c r="BJ92" s="28"/>
      <c r="BK92" s="28"/>
      <c r="BL92" s="29"/>
      <c r="BM92" s="27"/>
      <c r="BN92" s="28"/>
      <c r="BO92" s="28"/>
      <c r="BP92" s="28"/>
      <c r="BQ92" s="28"/>
      <c r="BR92" s="28"/>
      <c r="BS92" s="28"/>
      <c r="BT92" s="28"/>
      <c r="BU92" s="28"/>
      <c r="BV92" s="28"/>
      <c r="BW92" s="28"/>
      <c r="BX92" s="28"/>
      <c r="BY92" s="28"/>
      <c r="BZ92" s="29"/>
      <c r="CA92" s="27"/>
      <c r="CB92" s="28"/>
      <c r="CC92" s="28"/>
      <c r="CD92" s="28"/>
      <c r="CE92" s="28"/>
      <c r="CF92" s="28"/>
      <c r="CG92" s="28"/>
      <c r="CH92" s="28"/>
      <c r="CI92" s="28"/>
      <c r="CJ92" s="28"/>
      <c r="CK92" s="28"/>
      <c r="CL92" s="28"/>
      <c r="CM92" s="28"/>
      <c r="CN92" s="29"/>
      <c r="CO92" s="33"/>
      <c r="CP92" s="34"/>
      <c r="CQ92" s="34"/>
      <c r="CR92" s="34"/>
      <c r="CS92" s="34"/>
      <c r="CT92" s="34"/>
      <c r="CU92" s="34"/>
      <c r="CV92" s="34"/>
      <c r="CW92" s="34"/>
      <c r="CX92" s="34"/>
      <c r="CY92" s="34"/>
      <c r="CZ92" s="34"/>
      <c r="DA92" s="34"/>
      <c r="DB92" s="34"/>
      <c r="DC92" s="34"/>
      <c r="DD92" s="35"/>
    </row>
    <row r="93" spans="1:108" s="18" customFormat="1" ht="13.5" customHeight="1" x14ac:dyDescent="0.2">
      <c r="A93" s="19"/>
      <c r="B93" s="20"/>
      <c r="C93" s="20"/>
      <c r="D93" s="20"/>
      <c r="E93" s="20"/>
      <c r="F93" s="21"/>
      <c r="G93" s="36" t="s">
        <v>19</v>
      </c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8"/>
      <c r="Z93" s="24"/>
      <c r="AA93" s="25"/>
      <c r="AB93" s="25"/>
      <c r="AC93" s="25"/>
      <c r="AD93" s="25"/>
      <c r="AE93" s="25"/>
      <c r="AF93" s="25"/>
      <c r="AG93" s="25"/>
      <c r="AH93" s="25"/>
      <c r="AI93" s="25"/>
      <c r="AJ93" s="26"/>
      <c r="AK93" s="24"/>
      <c r="AL93" s="25"/>
      <c r="AM93" s="25"/>
      <c r="AN93" s="25"/>
      <c r="AO93" s="25"/>
      <c r="AP93" s="25"/>
      <c r="AQ93" s="25"/>
      <c r="AR93" s="25"/>
      <c r="AS93" s="25"/>
      <c r="AT93" s="25"/>
      <c r="AU93" s="26"/>
      <c r="AV93" s="27">
        <f>AV89</f>
        <v>27.9</v>
      </c>
      <c r="AW93" s="28"/>
      <c r="AX93" s="28"/>
      <c r="AY93" s="28"/>
      <c r="AZ93" s="28"/>
      <c r="BA93" s="28"/>
      <c r="BB93" s="28"/>
      <c r="BC93" s="28"/>
      <c r="BD93" s="28"/>
      <c r="BE93" s="28"/>
      <c r="BF93" s="28"/>
      <c r="BG93" s="28"/>
      <c r="BH93" s="28"/>
      <c r="BI93" s="28"/>
      <c r="BJ93" s="28"/>
      <c r="BK93" s="28"/>
      <c r="BL93" s="29"/>
      <c r="BM93" s="27">
        <f>BM89</f>
        <v>27.9</v>
      </c>
      <c r="BN93" s="28"/>
      <c r="BO93" s="28"/>
      <c r="BP93" s="28"/>
      <c r="BQ93" s="28"/>
      <c r="BR93" s="28"/>
      <c r="BS93" s="28"/>
      <c r="BT93" s="28"/>
      <c r="BU93" s="28"/>
      <c r="BV93" s="28"/>
      <c r="BW93" s="28"/>
      <c r="BX93" s="28"/>
      <c r="BY93" s="28"/>
      <c r="BZ93" s="29"/>
      <c r="CA93" s="27">
        <f>CA89</f>
        <v>27.9</v>
      </c>
      <c r="CB93" s="28"/>
      <c r="CC93" s="28"/>
      <c r="CD93" s="28"/>
      <c r="CE93" s="28"/>
      <c r="CF93" s="28"/>
      <c r="CG93" s="28"/>
      <c r="CH93" s="28"/>
      <c r="CI93" s="28"/>
      <c r="CJ93" s="28"/>
      <c r="CK93" s="28"/>
      <c r="CL93" s="28"/>
      <c r="CM93" s="28"/>
      <c r="CN93" s="29"/>
      <c r="CO93" s="33"/>
      <c r="CP93" s="34"/>
      <c r="CQ93" s="34"/>
      <c r="CR93" s="34"/>
      <c r="CS93" s="34"/>
      <c r="CT93" s="34"/>
      <c r="CU93" s="34"/>
      <c r="CV93" s="34"/>
      <c r="CW93" s="34"/>
      <c r="CX93" s="34"/>
      <c r="CY93" s="34"/>
      <c r="CZ93" s="34"/>
      <c r="DA93" s="34"/>
      <c r="DB93" s="34"/>
      <c r="DC93" s="34"/>
      <c r="DD93" s="35"/>
    </row>
    <row r="94" spans="1:108" s="18" customFormat="1" ht="13.5" customHeight="1" x14ac:dyDescent="0.2">
      <c r="A94" s="39"/>
      <c r="B94" s="40"/>
      <c r="C94" s="40"/>
      <c r="D94" s="40"/>
      <c r="E94" s="40"/>
      <c r="F94" s="41"/>
      <c r="G94" s="42" t="s">
        <v>20</v>
      </c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43"/>
      <c r="S94" s="43"/>
      <c r="T94" s="43"/>
      <c r="U94" s="43"/>
      <c r="V94" s="43"/>
      <c r="W94" s="43"/>
      <c r="X94" s="43"/>
      <c r="Y94" s="44"/>
      <c r="Z94" s="24"/>
      <c r="AA94" s="25"/>
      <c r="AB94" s="25"/>
      <c r="AC94" s="25"/>
      <c r="AD94" s="25"/>
      <c r="AE94" s="25"/>
      <c r="AF94" s="25"/>
      <c r="AG94" s="25"/>
      <c r="AH94" s="25"/>
      <c r="AI94" s="25"/>
      <c r="AJ94" s="26"/>
      <c r="AK94" s="24"/>
      <c r="AL94" s="25"/>
      <c r="AM94" s="25"/>
      <c r="AN94" s="25"/>
      <c r="AO94" s="25"/>
      <c r="AP94" s="25"/>
      <c r="AQ94" s="25"/>
      <c r="AR94" s="25"/>
      <c r="AS94" s="25"/>
      <c r="AT94" s="25"/>
      <c r="AU94" s="26"/>
      <c r="AV94" s="27"/>
      <c r="AW94" s="28"/>
      <c r="AX94" s="28"/>
      <c r="AY94" s="28"/>
      <c r="AZ94" s="28"/>
      <c r="BA94" s="28"/>
      <c r="BB94" s="28"/>
      <c r="BC94" s="28"/>
      <c r="BD94" s="28"/>
      <c r="BE94" s="28"/>
      <c r="BF94" s="28"/>
      <c r="BG94" s="28"/>
      <c r="BH94" s="28"/>
      <c r="BI94" s="28"/>
      <c r="BJ94" s="28"/>
      <c r="BK94" s="28"/>
      <c r="BL94" s="29"/>
      <c r="BM94" s="27"/>
      <c r="BN94" s="28"/>
      <c r="BO94" s="28"/>
      <c r="BP94" s="28"/>
      <c r="BQ94" s="28"/>
      <c r="BR94" s="28"/>
      <c r="BS94" s="28"/>
      <c r="BT94" s="28"/>
      <c r="BU94" s="28"/>
      <c r="BV94" s="28"/>
      <c r="BW94" s="28"/>
      <c r="BX94" s="28"/>
      <c r="BY94" s="28"/>
      <c r="BZ94" s="29"/>
      <c r="CA94" s="33"/>
      <c r="CB94" s="34"/>
      <c r="CC94" s="34"/>
      <c r="CD94" s="34"/>
      <c r="CE94" s="34"/>
      <c r="CF94" s="34"/>
      <c r="CG94" s="34"/>
      <c r="CH94" s="34"/>
      <c r="CI94" s="34"/>
      <c r="CJ94" s="34"/>
      <c r="CK94" s="34"/>
      <c r="CL94" s="34"/>
      <c r="CM94" s="34"/>
      <c r="CN94" s="35"/>
      <c r="CO94" s="33"/>
      <c r="CP94" s="34"/>
      <c r="CQ94" s="34"/>
      <c r="CR94" s="34"/>
      <c r="CS94" s="34"/>
      <c r="CT94" s="34"/>
      <c r="CU94" s="34"/>
      <c r="CV94" s="34"/>
      <c r="CW94" s="34"/>
      <c r="CX94" s="34"/>
      <c r="CY94" s="34"/>
      <c r="CZ94" s="34"/>
      <c r="DA94" s="34"/>
      <c r="DB94" s="34"/>
      <c r="DC94" s="34"/>
      <c r="DD94" s="35"/>
    </row>
    <row r="95" spans="1:108" s="18" customFormat="1" ht="44.25" customHeight="1" x14ac:dyDescent="0.2">
      <c r="A95" s="45" t="s">
        <v>52</v>
      </c>
      <c r="B95" s="46"/>
      <c r="C95" s="46"/>
      <c r="D95" s="46"/>
      <c r="E95" s="46"/>
      <c r="F95" s="47"/>
      <c r="G95" s="13"/>
      <c r="H95" s="48" t="s">
        <v>40</v>
      </c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48"/>
      <c r="W95" s="48"/>
      <c r="X95" s="48"/>
      <c r="Y95" s="49"/>
      <c r="Z95" s="50">
        <v>44562</v>
      </c>
      <c r="AA95" s="51"/>
      <c r="AB95" s="51"/>
      <c r="AC95" s="51"/>
      <c r="AD95" s="51"/>
      <c r="AE95" s="51"/>
      <c r="AF95" s="51"/>
      <c r="AG95" s="51"/>
      <c r="AH95" s="51"/>
      <c r="AI95" s="51"/>
      <c r="AJ95" s="51"/>
      <c r="AK95" s="50">
        <v>44926</v>
      </c>
      <c r="AL95" s="51"/>
      <c r="AM95" s="51"/>
      <c r="AN95" s="51"/>
      <c r="AO95" s="51"/>
      <c r="AP95" s="51"/>
      <c r="AQ95" s="51"/>
      <c r="AR95" s="51"/>
      <c r="AS95" s="51"/>
      <c r="AT95" s="51"/>
      <c r="AU95" s="51"/>
      <c r="AV95" s="52">
        <f>245000/1000</f>
        <v>245</v>
      </c>
      <c r="AW95" s="53"/>
      <c r="AX95" s="53"/>
      <c r="AY95" s="53"/>
      <c r="AZ95" s="53"/>
      <c r="BA95" s="53"/>
      <c r="BB95" s="53"/>
      <c r="BC95" s="53"/>
      <c r="BD95" s="53"/>
      <c r="BE95" s="53"/>
      <c r="BF95" s="53"/>
      <c r="BG95" s="53"/>
      <c r="BH95" s="53"/>
      <c r="BI95" s="53"/>
      <c r="BJ95" s="53"/>
      <c r="BK95" s="53"/>
      <c r="BL95" s="54"/>
      <c r="BM95" s="55">
        <f>AV95</f>
        <v>245</v>
      </c>
      <c r="BN95" s="55"/>
      <c r="BO95" s="55"/>
      <c r="BP95" s="55"/>
      <c r="BQ95" s="55"/>
      <c r="BR95" s="55"/>
      <c r="BS95" s="55"/>
      <c r="BT95" s="55"/>
      <c r="BU95" s="55"/>
      <c r="BV95" s="55"/>
      <c r="BW95" s="55"/>
      <c r="BX95" s="55"/>
      <c r="BY95" s="55"/>
      <c r="BZ95" s="55"/>
      <c r="CA95" s="52">
        <f>BM95</f>
        <v>245</v>
      </c>
      <c r="CB95" s="53"/>
      <c r="CC95" s="53"/>
      <c r="CD95" s="53"/>
      <c r="CE95" s="53"/>
      <c r="CF95" s="53"/>
      <c r="CG95" s="53"/>
      <c r="CH95" s="53"/>
      <c r="CI95" s="53"/>
      <c r="CJ95" s="53"/>
      <c r="CK95" s="53"/>
      <c r="CL95" s="53"/>
      <c r="CM95" s="53"/>
      <c r="CN95" s="54"/>
      <c r="CO95" s="33"/>
      <c r="CP95" s="34"/>
      <c r="CQ95" s="34"/>
      <c r="CR95" s="34"/>
      <c r="CS95" s="34"/>
      <c r="CT95" s="34"/>
      <c r="CU95" s="34"/>
      <c r="CV95" s="34"/>
      <c r="CW95" s="34"/>
      <c r="CX95" s="34"/>
      <c r="CY95" s="34"/>
      <c r="CZ95" s="34"/>
      <c r="DA95" s="34"/>
      <c r="DB95" s="34"/>
      <c r="DC95" s="34"/>
      <c r="DD95" s="35"/>
    </row>
    <row r="96" spans="1:108" s="18" customFormat="1" ht="13.5" customHeight="1" x14ac:dyDescent="0.2">
      <c r="A96" s="19"/>
      <c r="B96" s="20"/>
      <c r="C96" s="20"/>
      <c r="D96" s="20"/>
      <c r="E96" s="20"/>
      <c r="F96" s="21"/>
      <c r="G96" s="56" t="s">
        <v>16</v>
      </c>
      <c r="H96" s="57"/>
      <c r="I96" s="57"/>
      <c r="J96" s="57"/>
      <c r="K96" s="57"/>
      <c r="L96" s="57"/>
      <c r="M96" s="57"/>
      <c r="N96" s="57"/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8"/>
      <c r="Z96" s="24"/>
      <c r="AA96" s="25"/>
      <c r="AB96" s="25"/>
      <c r="AC96" s="25"/>
      <c r="AD96" s="25"/>
      <c r="AE96" s="25"/>
      <c r="AF96" s="25"/>
      <c r="AG96" s="25"/>
      <c r="AH96" s="25"/>
      <c r="AI96" s="25"/>
      <c r="AJ96" s="26"/>
      <c r="AK96" s="24"/>
      <c r="AL96" s="25"/>
      <c r="AM96" s="25"/>
      <c r="AN96" s="25"/>
      <c r="AO96" s="25"/>
      <c r="AP96" s="25"/>
      <c r="AQ96" s="25"/>
      <c r="AR96" s="25"/>
      <c r="AS96" s="25"/>
      <c r="AT96" s="25"/>
      <c r="AU96" s="25"/>
      <c r="AV96" s="52"/>
      <c r="AW96" s="53"/>
      <c r="AX96" s="53"/>
      <c r="AY96" s="53"/>
      <c r="AZ96" s="53"/>
      <c r="BA96" s="53"/>
      <c r="BB96" s="53"/>
      <c r="BC96" s="53"/>
      <c r="BD96" s="53"/>
      <c r="BE96" s="53"/>
      <c r="BF96" s="53"/>
      <c r="BG96" s="53"/>
      <c r="BH96" s="53"/>
      <c r="BI96" s="53"/>
      <c r="BJ96" s="53"/>
      <c r="BK96" s="53"/>
      <c r="BL96" s="54"/>
      <c r="BM96" s="55"/>
      <c r="BN96" s="55"/>
      <c r="BO96" s="55"/>
      <c r="BP96" s="55"/>
      <c r="BQ96" s="55"/>
      <c r="BR96" s="55"/>
      <c r="BS96" s="55"/>
      <c r="BT96" s="55"/>
      <c r="BU96" s="55"/>
      <c r="BV96" s="55"/>
      <c r="BW96" s="55"/>
      <c r="BX96" s="55"/>
      <c r="BY96" s="55"/>
      <c r="BZ96" s="55"/>
      <c r="CA96" s="28"/>
      <c r="CB96" s="28"/>
      <c r="CC96" s="28"/>
      <c r="CD96" s="28"/>
      <c r="CE96" s="28"/>
      <c r="CF96" s="28"/>
      <c r="CG96" s="28"/>
      <c r="CH96" s="28"/>
      <c r="CI96" s="28"/>
      <c r="CJ96" s="28"/>
      <c r="CK96" s="28"/>
      <c r="CL96" s="28"/>
      <c r="CM96" s="28"/>
      <c r="CN96" s="29"/>
      <c r="CO96" s="33"/>
      <c r="CP96" s="34"/>
      <c r="CQ96" s="34"/>
      <c r="CR96" s="34"/>
      <c r="CS96" s="34"/>
      <c r="CT96" s="34"/>
      <c r="CU96" s="34"/>
      <c r="CV96" s="34"/>
      <c r="CW96" s="34"/>
      <c r="CX96" s="34"/>
      <c r="CY96" s="34"/>
      <c r="CZ96" s="34"/>
      <c r="DA96" s="34"/>
      <c r="DB96" s="34"/>
      <c r="DC96" s="34"/>
      <c r="DD96" s="35"/>
    </row>
    <row r="97" spans="1:121" s="18" customFormat="1" ht="13.5" customHeight="1" x14ac:dyDescent="0.2">
      <c r="A97" s="19"/>
      <c r="B97" s="20"/>
      <c r="C97" s="20"/>
      <c r="D97" s="20"/>
      <c r="E97" s="20"/>
      <c r="F97" s="21"/>
      <c r="G97" s="15"/>
      <c r="H97" s="22" t="s">
        <v>17</v>
      </c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3"/>
      <c r="Z97" s="24"/>
      <c r="AA97" s="25"/>
      <c r="AB97" s="25"/>
      <c r="AC97" s="25"/>
      <c r="AD97" s="25"/>
      <c r="AE97" s="25"/>
      <c r="AF97" s="25"/>
      <c r="AG97" s="25"/>
      <c r="AH97" s="25"/>
      <c r="AI97" s="25"/>
      <c r="AJ97" s="26"/>
      <c r="AK97" s="24"/>
      <c r="AL97" s="25"/>
      <c r="AM97" s="25"/>
      <c r="AN97" s="25"/>
      <c r="AO97" s="25"/>
      <c r="AP97" s="25"/>
      <c r="AQ97" s="25"/>
      <c r="AR97" s="25"/>
      <c r="AS97" s="25"/>
      <c r="AT97" s="25"/>
      <c r="AU97" s="26"/>
      <c r="AV97" s="27"/>
      <c r="AW97" s="28"/>
      <c r="AX97" s="28"/>
      <c r="AY97" s="28"/>
      <c r="AZ97" s="28"/>
      <c r="BA97" s="28"/>
      <c r="BB97" s="28"/>
      <c r="BC97" s="28"/>
      <c r="BD97" s="28"/>
      <c r="BE97" s="28"/>
      <c r="BF97" s="28"/>
      <c r="BG97" s="28"/>
      <c r="BH97" s="28"/>
      <c r="BI97" s="28"/>
      <c r="BJ97" s="28"/>
      <c r="BK97" s="28"/>
      <c r="BL97" s="29"/>
      <c r="BM97" s="30"/>
      <c r="BN97" s="31"/>
      <c r="BO97" s="31"/>
      <c r="BP97" s="31"/>
      <c r="BQ97" s="31"/>
      <c r="BR97" s="31"/>
      <c r="BS97" s="31"/>
      <c r="BT97" s="31"/>
      <c r="BU97" s="31"/>
      <c r="BV97" s="31"/>
      <c r="BW97" s="31"/>
      <c r="BX97" s="31"/>
      <c r="BY97" s="31"/>
      <c r="BZ97" s="32"/>
      <c r="CA97" s="27"/>
      <c r="CB97" s="28"/>
      <c r="CC97" s="28"/>
      <c r="CD97" s="28"/>
      <c r="CE97" s="28"/>
      <c r="CF97" s="28"/>
      <c r="CG97" s="28"/>
      <c r="CH97" s="28"/>
      <c r="CI97" s="28"/>
      <c r="CJ97" s="28"/>
      <c r="CK97" s="28"/>
      <c r="CL97" s="28"/>
      <c r="CM97" s="28"/>
      <c r="CN97" s="29"/>
      <c r="CO97" s="33"/>
      <c r="CP97" s="34"/>
      <c r="CQ97" s="34"/>
      <c r="CR97" s="34"/>
      <c r="CS97" s="34"/>
      <c r="CT97" s="34"/>
      <c r="CU97" s="34"/>
      <c r="CV97" s="34"/>
      <c r="CW97" s="34"/>
      <c r="CX97" s="34"/>
      <c r="CY97" s="34"/>
      <c r="CZ97" s="34"/>
      <c r="DA97" s="34"/>
      <c r="DB97" s="34"/>
      <c r="DC97" s="34"/>
      <c r="DD97" s="35"/>
    </row>
    <row r="98" spans="1:121" s="18" customFormat="1" ht="13.5" customHeight="1" x14ac:dyDescent="0.2">
      <c r="A98" s="19"/>
      <c r="B98" s="20"/>
      <c r="C98" s="20"/>
      <c r="D98" s="20"/>
      <c r="E98" s="20"/>
      <c r="F98" s="21"/>
      <c r="G98" s="15"/>
      <c r="H98" s="22" t="s">
        <v>18</v>
      </c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3"/>
      <c r="Z98" s="24"/>
      <c r="AA98" s="25"/>
      <c r="AB98" s="25"/>
      <c r="AC98" s="25"/>
      <c r="AD98" s="25"/>
      <c r="AE98" s="25"/>
      <c r="AF98" s="25"/>
      <c r="AG98" s="25"/>
      <c r="AH98" s="25"/>
      <c r="AI98" s="25"/>
      <c r="AJ98" s="26"/>
      <c r="AK98" s="24"/>
      <c r="AL98" s="25"/>
      <c r="AM98" s="25"/>
      <c r="AN98" s="25"/>
      <c r="AO98" s="25"/>
      <c r="AP98" s="25"/>
      <c r="AQ98" s="25"/>
      <c r="AR98" s="25"/>
      <c r="AS98" s="25"/>
      <c r="AT98" s="25"/>
      <c r="AU98" s="26"/>
      <c r="AV98" s="27"/>
      <c r="AW98" s="28"/>
      <c r="AX98" s="28"/>
      <c r="AY98" s="28"/>
      <c r="AZ98" s="28"/>
      <c r="BA98" s="28"/>
      <c r="BB98" s="28"/>
      <c r="BC98" s="28"/>
      <c r="BD98" s="28"/>
      <c r="BE98" s="28"/>
      <c r="BF98" s="28"/>
      <c r="BG98" s="28"/>
      <c r="BH98" s="28"/>
      <c r="BI98" s="28"/>
      <c r="BJ98" s="28"/>
      <c r="BK98" s="28"/>
      <c r="BL98" s="29"/>
      <c r="BM98" s="27"/>
      <c r="BN98" s="28"/>
      <c r="BO98" s="28"/>
      <c r="BP98" s="28"/>
      <c r="BQ98" s="28"/>
      <c r="BR98" s="28"/>
      <c r="BS98" s="28"/>
      <c r="BT98" s="28"/>
      <c r="BU98" s="28"/>
      <c r="BV98" s="28"/>
      <c r="BW98" s="28"/>
      <c r="BX98" s="28"/>
      <c r="BY98" s="28"/>
      <c r="BZ98" s="29"/>
      <c r="CA98" s="27"/>
      <c r="CB98" s="28"/>
      <c r="CC98" s="28"/>
      <c r="CD98" s="28"/>
      <c r="CE98" s="28"/>
      <c r="CF98" s="28"/>
      <c r="CG98" s="28"/>
      <c r="CH98" s="28"/>
      <c r="CI98" s="28"/>
      <c r="CJ98" s="28"/>
      <c r="CK98" s="28"/>
      <c r="CL98" s="28"/>
      <c r="CM98" s="28"/>
      <c r="CN98" s="29"/>
      <c r="CO98" s="33"/>
      <c r="CP98" s="34"/>
      <c r="CQ98" s="34"/>
      <c r="CR98" s="34"/>
      <c r="CS98" s="34"/>
      <c r="CT98" s="34"/>
      <c r="CU98" s="34"/>
      <c r="CV98" s="34"/>
      <c r="CW98" s="34"/>
      <c r="CX98" s="34"/>
      <c r="CY98" s="34"/>
      <c r="CZ98" s="34"/>
      <c r="DA98" s="34"/>
      <c r="DB98" s="34"/>
      <c r="DC98" s="34"/>
      <c r="DD98" s="35"/>
    </row>
    <row r="99" spans="1:121" s="18" customFormat="1" ht="13.5" customHeight="1" x14ac:dyDescent="0.2">
      <c r="A99" s="19"/>
      <c r="B99" s="20"/>
      <c r="C99" s="20"/>
      <c r="D99" s="20"/>
      <c r="E99" s="20"/>
      <c r="F99" s="21"/>
      <c r="G99" s="36" t="s">
        <v>19</v>
      </c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  <c r="Y99" s="38"/>
      <c r="Z99" s="24"/>
      <c r="AA99" s="25"/>
      <c r="AB99" s="25"/>
      <c r="AC99" s="25"/>
      <c r="AD99" s="25"/>
      <c r="AE99" s="25"/>
      <c r="AF99" s="25"/>
      <c r="AG99" s="25"/>
      <c r="AH99" s="25"/>
      <c r="AI99" s="25"/>
      <c r="AJ99" s="26"/>
      <c r="AK99" s="24"/>
      <c r="AL99" s="25"/>
      <c r="AM99" s="25"/>
      <c r="AN99" s="25"/>
      <c r="AO99" s="25"/>
      <c r="AP99" s="25"/>
      <c r="AQ99" s="25"/>
      <c r="AR99" s="25"/>
      <c r="AS99" s="25"/>
      <c r="AT99" s="25"/>
      <c r="AU99" s="26"/>
      <c r="AV99" s="27">
        <f>AV95</f>
        <v>245</v>
      </c>
      <c r="AW99" s="28"/>
      <c r="AX99" s="28"/>
      <c r="AY99" s="28"/>
      <c r="AZ99" s="28"/>
      <c r="BA99" s="28"/>
      <c r="BB99" s="28"/>
      <c r="BC99" s="28"/>
      <c r="BD99" s="28"/>
      <c r="BE99" s="28"/>
      <c r="BF99" s="28"/>
      <c r="BG99" s="28"/>
      <c r="BH99" s="28"/>
      <c r="BI99" s="28"/>
      <c r="BJ99" s="28"/>
      <c r="BK99" s="28"/>
      <c r="BL99" s="29"/>
      <c r="BM99" s="27">
        <f>BM95</f>
        <v>245</v>
      </c>
      <c r="BN99" s="28"/>
      <c r="BO99" s="28"/>
      <c r="BP99" s="28"/>
      <c r="BQ99" s="28"/>
      <c r="BR99" s="28"/>
      <c r="BS99" s="28"/>
      <c r="BT99" s="28"/>
      <c r="BU99" s="28"/>
      <c r="BV99" s="28"/>
      <c r="BW99" s="28"/>
      <c r="BX99" s="28"/>
      <c r="BY99" s="28"/>
      <c r="BZ99" s="29"/>
      <c r="CA99" s="27">
        <f>CA95</f>
        <v>245</v>
      </c>
      <c r="CB99" s="28"/>
      <c r="CC99" s="28"/>
      <c r="CD99" s="28"/>
      <c r="CE99" s="28"/>
      <c r="CF99" s="28"/>
      <c r="CG99" s="28"/>
      <c r="CH99" s="28"/>
      <c r="CI99" s="28"/>
      <c r="CJ99" s="28"/>
      <c r="CK99" s="28"/>
      <c r="CL99" s="28"/>
      <c r="CM99" s="28"/>
      <c r="CN99" s="29"/>
      <c r="CO99" s="33"/>
      <c r="CP99" s="34"/>
      <c r="CQ99" s="34"/>
      <c r="CR99" s="34"/>
      <c r="CS99" s="34"/>
      <c r="CT99" s="34"/>
      <c r="CU99" s="34"/>
      <c r="CV99" s="34"/>
      <c r="CW99" s="34"/>
      <c r="CX99" s="34"/>
      <c r="CY99" s="34"/>
      <c r="CZ99" s="34"/>
      <c r="DA99" s="34"/>
      <c r="DB99" s="34"/>
      <c r="DC99" s="34"/>
      <c r="DD99" s="35"/>
    </row>
    <row r="100" spans="1:121" s="18" customFormat="1" ht="13.5" customHeight="1" x14ac:dyDescent="0.2">
      <c r="A100" s="39"/>
      <c r="B100" s="40"/>
      <c r="C100" s="40"/>
      <c r="D100" s="40"/>
      <c r="E100" s="40"/>
      <c r="F100" s="41"/>
      <c r="G100" s="42" t="s">
        <v>20</v>
      </c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43"/>
      <c r="S100" s="43"/>
      <c r="T100" s="43"/>
      <c r="U100" s="43"/>
      <c r="V100" s="43"/>
      <c r="W100" s="43"/>
      <c r="X100" s="43"/>
      <c r="Y100" s="44"/>
      <c r="Z100" s="24"/>
      <c r="AA100" s="25"/>
      <c r="AB100" s="25"/>
      <c r="AC100" s="25"/>
      <c r="AD100" s="25"/>
      <c r="AE100" s="25"/>
      <c r="AF100" s="25"/>
      <c r="AG100" s="25"/>
      <c r="AH100" s="25"/>
      <c r="AI100" s="25"/>
      <c r="AJ100" s="26"/>
      <c r="AK100" s="24"/>
      <c r="AL100" s="25"/>
      <c r="AM100" s="25"/>
      <c r="AN100" s="25"/>
      <c r="AO100" s="25"/>
      <c r="AP100" s="25"/>
      <c r="AQ100" s="25"/>
      <c r="AR100" s="25"/>
      <c r="AS100" s="25"/>
      <c r="AT100" s="25"/>
      <c r="AU100" s="26"/>
      <c r="AV100" s="27"/>
      <c r="AW100" s="28"/>
      <c r="AX100" s="28"/>
      <c r="AY100" s="28"/>
      <c r="AZ100" s="28"/>
      <c r="BA100" s="28"/>
      <c r="BB100" s="28"/>
      <c r="BC100" s="28"/>
      <c r="BD100" s="28"/>
      <c r="BE100" s="28"/>
      <c r="BF100" s="28"/>
      <c r="BG100" s="28"/>
      <c r="BH100" s="28"/>
      <c r="BI100" s="28"/>
      <c r="BJ100" s="28"/>
      <c r="BK100" s="28"/>
      <c r="BL100" s="29"/>
      <c r="BM100" s="27"/>
      <c r="BN100" s="28"/>
      <c r="BO100" s="28"/>
      <c r="BP100" s="28"/>
      <c r="BQ100" s="28"/>
      <c r="BR100" s="28"/>
      <c r="BS100" s="28"/>
      <c r="BT100" s="28"/>
      <c r="BU100" s="28"/>
      <c r="BV100" s="28"/>
      <c r="BW100" s="28"/>
      <c r="BX100" s="28"/>
      <c r="BY100" s="28"/>
      <c r="BZ100" s="29"/>
      <c r="CA100" s="33"/>
      <c r="CB100" s="34"/>
      <c r="CC100" s="34"/>
      <c r="CD100" s="34"/>
      <c r="CE100" s="34"/>
      <c r="CF100" s="34"/>
      <c r="CG100" s="34"/>
      <c r="CH100" s="34"/>
      <c r="CI100" s="34"/>
      <c r="CJ100" s="34"/>
      <c r="CK100" s="34"/>
      <c r="CL100" s="34"/>
      <c r="CM100" s="34"/>
      <c r="CN100" s="35"/>
      <c r="CO100" s="33"/>
      <c r="CP100" s="34"/>
      <c r="CQ100" s="34"/>
      <c r="CR100" s="34"/>
      <c r="CS100" s="34"/>
      <c r="CT100" s="34"/>
      <c r="CU100" s="34"/>
      <c r="CV100" s="34"/>
      <c r="CW100" s="34"/>
      <c r="CX100" s="34"/>
      <c r="CY100" s="34"/>
      <c r="CZ100" s="34"/>
      <c r="DA100" s="34"/>
      <c r="DB100" s="34"/>
      <c r="DC100" s="34"/>
      <c r="DD100" s="35"/>
    </row>
    <row r="101" spans="1:121" s="18" customFormat="1" ht="36.6" customHeight="1" x14ac:dyDescent="0.2">
      <c r="A101" s="45" t="s">
        <v>53</v>
      </c>
      <c r="B101" s="46"/>
      <c r="C101" s="46"/>
      <c r="D101" s="46"/>
      <c r="E101" s="46"/>
      <c r="F101" s="47"/>
      <c r="G101" s="13"/>
      <c r="H101" s="48" t="s">
        <v>41</v>
      </c>
      <c r="I101" s="48"/>
      <c r="J101" s="48"/>
      <c r="K101" s="48"/>
      <c r="L101" s="48"/>
      <c r="M101" s="48"/>
      <c r="N101" s="48"/>
      <c r="O101" s="48"/>
      <c r="P101" s="48"/>
      <c r="Q101" s="48"/>
      <c r="R101" s="48"/>
      <c r="S101" s="48"/>
      <c r="T101" s="48"/>
      <c r="U101" s="48"/>
      <c r="V101" s="48"/>
      <c r="W101" s="48"/>
      <c r="X101" s="48"/>
      <c r="Y101" s="49"/>
      <c r="Z101" s="50">
        <v>44562</v>
      </c>
      <c r="AA101" s="51"/>
      <c r="AB101" s="51"/>
      <c r="AC101" s="51"/>
      <c r="AD101" s="51"/>
      <c r="AE101" s="51"/>
      <c r="AF101" s="51"/>
      <c r="AG101" s="51"/>
      <c r="AH101" s="51"/>
      <c r="AI101" s="51"/>
      <c r="AJ101" s="51"/>
      <c r="AK101" s="50">
        <v>44926</v>
      </c>
      <c r="AL101" s="51"/>
      <c r="AM101" s="51"/>
      <c r="AN101" s="51"/>
      <c r="AO101" s="51"/>
      <c r="AP101" s="51"/>
      <c r="AQ101" s="51"/>
      <c r="AR101" s="51"/>
      <c r="AS101" s="51"/>
      <c r="AT101" s="51"/>
      <c r="AU101" s="51"/>
      <c r="AV101" s="52">
        <f>3096000/1000</f>
        <v>3096</v>
      </c>
      <c r="AW101" s="53"/>
      <c r="AX101" s="53"/>
      <c r="AY101" s="53"/>
      <c r="AZ101" s="53"/>
      <c r="BA101" s="53"/>
      <c r="BB101" s="53"/>
      <c r="BC101" s="53"/>
      <c r="BD101" s="53"/>
      <c r="BE101" s="53"/>
      <c r="BF101" s="53"/>
      <c r="BG101" s="53"/>
      <c r="BH101" s="53"/>
      <c r="BI101" s="53"/>
      <c r="BJ101" s="53"/>
      <c r="BK101" s="53"/>
      <c r="BL101" s="54"/>
      <c r="BM101" s="55">
        <f>AV101</f>
        <v>3096</v>
      </c>
      <c r="BN101" s="55"/>
      <c r="BO101" s="55"/>
      <c r="BP101" s="55"/>
      <c r="BQ101" s="55"/>
      <c r="BR101" s="55"/>
      <c r="BS101" s="55"/>
      <c r="BT101" s="55"/>
      <c r="BU101" s="55"/>
      <c r="BV101" s="55"/>
      <c r="BW101" s="55"/>
      <c r="BX101" s="55"/>
      <c r="BY101" s="55"/>
      <c r="BZ101" s="55"/>
      <c r="CA101" s="52">
        <f>BM101</f>
        <v>3096</v>
      </c>
      <c r="CB101" s="53"/>
      <c r="CC101" s="53"/>
      <c r="CD101" s="53"/>
      <c r="CE101" s="53"/>
      <c r="CF101" s="53"/>
      <c r="CG101" s="53"/>
      <c r="CH101" s="53"/>
      <c r="CI101" s="53"/>
      <c r="CJ101" s="53"/>
      <c r="CK101" s="53"/>
      <c r="CL101" s="53"/>
      <c r="CM101" s="53"/>
      <c r="CN101" s="54"/>
      <c r="CO101" s="33"/>
      <c r="CP101" s="34"/>
      <c r="CQ101" s="34"/>
      <c r="CR101" s="34"/>
      <c r="CS101" s="34"/>
      <c r="CT101" s="34"/>
      <c r="CU101" s="34"/>
      <c r="CV101" s="34"/>
      <c r="CW101" s="34"/>
      <c r="CX101" s="34"/>
      <c r="CY101" s="34"/>
      <c r="CZ101" s="34"/>
      <c r="DA101" s="34"/>
      <c r="DB101" s="34"/>
      <c r="DC101" s="34"/>
      <c r="DD101" s="35"/>
    </row>
    <row r="102" spans="1:121" s="18" customFormat="1" ht="13.5" customHeight="1" x14ac:dyDescent="0.2">
      <c r="A102" s="19"/>
      <c r="B102" s="20"/>
      <c r="C102" s="20"/>
      <c r="D102" s="20"/>
      <c r="E102" s="20"/>
      <c r="F102" s="21"/>
      <c r="G102" s="56" t="s">
        <v>16</v>
      </c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Y102" s="58"/>
      <c r="Z102" s="24"/>
      <c r="AA102" s="25"/>
      <c r="AB102" s="25"/>
      <c r="AC102" s="25"/>
      <c r="AD102" s="25"/>
      <c r="AE102" s="25"/>
      <c r="AF102" s="25"/>
      <c r="AG102" s="25"/>
      <c r="AH102" s="25"/>
      <c r="AI102" s="25"/>
      <c r="AJ102" s="26"/>
      <c r="AK102" s="24"/>
      <c r="AL102" s="25"/>
      <c r="AM102" s="25"/>
      <c r="AN102" s="25"/>
      <c r="AO102" s="25"/>
      <c r="AP102" s="25"/>
      <c r="AQ102" s="25"/>
      <c r="AR102" s="25"/>
      <c r="AS102" s="25"/>
      <c r="AT102" s="25"/>
      <c r="AU102" s="25"/>
      <c r="AV102" s="52"/>
      <c r="AW102" s="53"/>
      <c r="AX102" s="53"/>
      <c r="AY102" s="53"/>
      <c r="AZ102" s="53"/>
      <c r="BA102" s="53"/>
      <c r="BB102" s="53"/>
      <c r="BC102" s="53"/>
      <c r="BD102" s="53"/>
      <c r="BE102" s="53"/>
      <c r="BF102" s="53"/>
      <c r="BG102" s="53"/>
      <c r="BH102" s="53"/>
      <c r="BI102" s="53"/>
      <c r="BJ102" s="53"/>
      <c r="BK102" s="53"/>
      <c r="BL102" s="54"/>
      <c r="BM102" s="55"/>
      <c r="BN102" s="55"/>
      <c r="BO102" s="55"/>
      <c r="BP102" s="55"/>
      <c r="BQ102" s="55"/>
      <c r="BR102" s="55"/>
      <c r="BS102" s="55"/>
      <c r="BT102" s="55"/>
      <c r="BU102" s="55"/>
      <c r="BV102" s="55"/>
      <c r="BW102" s="55"/>
      <c r="BX102" s="55"/>
      <c r="BY102" s="55"/>
      <c r="BZ102" s="55"/>
      <c r="CA102" s="28"/>
      <c r="CB102" s="28"/>
      <c r="CC102" s="28"/>
      <c r="CD102" s="28"/>
      <c r="CE102" s="28"/>
      <c r="CF102" s="28"/>
      <c r="CG102" s="28"/>
      <c r="CH102" s="28"/>
      <c r="CI102" s="28"/>
      <c r="CJ102" s="28"/>
      <c r="CK102" s="28"/>
      <c r="CL102" s="28"/>
      <c r="CM102" s="28"/>
      <c r="CN102" s="29"/>
      <c r="CO102" s="33"/>
      <c r="CP102" s="34"/>
      <c r="CQ102" s="34"/>
      <c r="CR102" s="34"/>
      <c r="CS102" s="34"/>
      <c r="CT102" s="34"/>
      <c r="CU102" s="34"/>
      <c r="CV102" s="34"/>
      <c r="CW102" s="34"/>
      <c r="CX102" s="34"/>
      <c r="CY102" s="34"/>
      <c r="CZ102" s="34"/>
      <c r="DA102" s="34"/>
      <c r="DB102" s="34"/>
      <c r="DC102" s="34"/>
      <c r="DD102" s="35"/>
    </row>
    <row r="103" spans="1:121" s="18" customFormat="1" ht="13.5" customHeight="1" x14ac:dyDescent="0.2">
      <c r="A103" s="19"/>
      <c r="B103" s="20"/>
      <c r="C103" s="20"/>
      <c r="D103" s="20"/>
      <c r="E103" s="20"/>
      <c r="F103" s="21"/>
      <c r="G103" s="15"/>
      <c r="H103" s="22" t="s">
        <v>17</v>
      </c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3"/>
      <c r="Z103" s="24"/>
      <c r="AA103" s="25"/>
      <c r="AB103" s="25"/>
      <c r="AC103" s="25"/>
      <c r="AD103" s="25"/>
      <c r="AE103" s="25"/>
      <c r="AF103" s="25"/>
      <c r="AG103" s="25"/>
      <c r="AH103" s="25"/>
      <c r="AI103" s="25"/>
      <c r="AJ103" s="26"/>
      <c r="AK103" s="24"/>
      <c r="AL103" s="25"/>
      <c r="AM103" s="25"/>
      <c r="AN103" s="25"/>
      <c r="AO103" s="25"/>
      <c r="AP103" s="25"/>
      <c r="AQ103" s="25"/>
      <c r="AR103" s="25"/>
      <c r="AS103" s="25"/>
      <c r="AT103" s="25"/>
      <c r="AU103" s="26"/>
      <c r="AV103" s="27"/>
      <c r="AW103" s="28"/>
      <c r="AX103" s="28"/>
      <c r="AY103" s="28"/>
      <c r="AZ103" s="28"/>
      <c r="BA103" s="28"/>
      <c r="BB103" s="28"/>
      <c r="BC103" s="28"/>
      <c r="BD103" s="28"/>
      <c r="BE103" s="28"/>
      <c r="BF103" s="28"/>
      <c r="BG103" s="28"/>
      <c r="BH103" s="28"/>
      <c r="BI103" s="28"/>
      <c r="BJ103" s="28"/>
      <c r="BK103" s="28"/>
      <c r="BL103" s="29"/>
      <c r="BM103" s="30"/>
      <c r="BN103" s="31"/>
      <c r="BO103" s="31"/>
      <c r="BP103" s="31"/>
      <c r="BQ103" s="31"/>
      <c r="BR103" s="31"/>
      <c r="BS103" s="31"/>
      <c r="BT103" s="31"/>
      <c r="BU103" s="31"/>
      <c r="BV103" s="31"/>
      <c r="BW103" s="31"/>
      <c r="BX103" s="31"/>
      <c r="BY103" s="31"/>
      <c r="BZ103" s="32"/>
      <c r="CA103" s="27"/>
      <c r="CB103" s="28"/>
      <c r="CC103" s="28"/>
      <c r="CD103" s="28"/>
      <c r="CE103" s="28"/>
      <c r="CF103" s="28"/>
      <c r="CG103" s="28"/>
      <c r="CH103" s="28"/>
      <c r="CI103" s="28"/>
      <c r="CJ103" s="28"/>
      <c r="CK103" s="28"/>
      <c r="CL103" s="28"/>
      <c r="CM103" s="28"/>
      <c r="CN103" s="29"/>
      <c r="CO103" s="33"/>
      <c r="CP103" s="34"/>
      <c r="CQ103" s="34"/>
      <c r="CR103" s="34"/>
      <c r="CS103" s="34"/>
      <c r="CT103" s="34"/>
      <c r="CU103" s="34"/>
      <c r="CV103" s="34"/>
      <c r="CW103" s="34"/>
      <c r="CX103" s="34"/>
      <c r="CY103" s="34"/>
      <c r="CZ103" s="34"/>
      <c r="DA103" s="34"/>
      <c r="DB103" s="34"/>
      <c r="DC103" s="34"/>
      <c r="DD103" s="35"/>
    </row>
    <row r="104" spans="1:121" s="18" customFormat="1" ht="13.5" customHeight="1" x14ac:dyDescent="0.2">
      <c r="A104" s="19"/>
      <c r="B104" s="20"/>
      <c r="C104" s="20"/>
      <c r="D104" s="20"/>
      <c r="E104" s="20"/>
      <c r="F104" s="21"/>
      <c r="G104" s="15"/>
      <c r="H104" s="22" t="s">
        <v>18</v>
      </c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3"/>
      <c r="Z104" s="24"/>
      <c r="AA104" s="25"/>
      <c r="AB104" s="25"/>
      <c r="AC104" s="25"/>
      <c r="AD104" s="25"/>
      <c r="AE104" s="25"/>
      <c r="AF104" s="25"/>
      <c r="AG104" s="25"/>
      <c r="AH104" s="25"/>
      <c r="AI104" s="25"/>
      <c r="AJ104" s="26"/>
      <c r="AK104" s="24"/>
      <c r="AL104" s="25"/>
      <c r="AM104" s="25"/>
      <c r="AN104" s="25"/>
      <c r="AO104" s="25"/>
      <c r="AP104" s="25"/>
      <c r="AQ104" s="25"/>
      <c r="AR104" s="25"/>
      <c r="AS104" s="25"/>
      <c r="AT104" s="25"/>
      <c r="AU104" s="26"/>
      <c r="AV104" s="27"/>
      <c r="AW104" s="28"/>
      <c r="AX104" s="28"/>
      <c r="AY104" s="28"/>
      <c r="AZ104" s="28"/>
      <c r="BA104" s="28"/>
      <c r="BB104" s="28"/>
      <c r="BC104" s="28"/>
      <c r="BD104" s="28"/>
      <c r="BE104" s="28"/>
      <c r="BF104" s="28"/>
      <c r="BG104" s="28"/>
      <c r="BH104" s="28"/>
      <c r="BI104" s="28"/>
      <c r="BJ104" s="28"/>
      <c r="BK104" s="28"/>
      <c r="BL104" s="29"/>
      <c r="BM104" s="27"/>
      <c r="BN104" s="28"/>
      <c r="BO104" s="28"/>
      <c r="BP104" s="28"/>
      <c r="BQ104" s="28"/>
      <c r="BR104" s="28"/>
      <c r="BS104" s="28"/>
      <c r="BT104" s="28"/>
      <c r="BU104" s="28"/>
      <c r="BV104" s="28"/>
      <c r="BW104" s="28"/>
      <c r="BX104" s="28"/>
      <c r="BY104" s="28"/>
      <c r="BZ104" s="29"/>
      <c r="CA104" s="27"/>
      <c r="CB104" s="28"/>
      <c r="CC104" s="28"/>
      <c r="CD104" s="28"/>
      <c r="CE104" s="28"/>
      <c r="CF104" s="28"/>
      <c r="CG104" s="28"/>
      <c r="CH104" s="28"/>
      <c r="CI104" s="28"/>
      <c r="CJ104" s="28"/>
      <c r="CK104" s="28"/>
      <c r="CL104" s="28"/>
      <c r="CM104" s="28"/>
      <c r="CN104" s="29"/>
      <c r="CO104" s="33"/>
      <c r="CP104" s="34"/>
      <c r="CQ104" s="34"/>
      <c r="CR104" s="34"/>
      <c r="CS104" s="34"/>
      <c r="CT104" s="34"/>
      <c r="CU104" s="34"/>
      <c r="CV104" s="34"/>
      <c r="CW104" s="34"/>
      <c r="CX104" s="34"/>
      <c r="CY104" s="34"/>
      <c r="CZ104" s="34"/>
      <c r="DA104" s="34"/>
      <c r="DB104" s="34"/>
      <c r="DC104" s="34"/>
      <c r="DD104" s="35"/>
    </row>
    <row r="105" spans="1:121" s="18" customFormat="1" ht="13.5" customHeight="1" x14ac:dyDescent="0.2">
      <c r="A105" s="19"/>
      <c r="B105" s="20"/>
      <c r="C105" s="20"/>
      <c r="D105" s="20"/>
      <c r="E105" s="20"/>
      <c r="F105" s="21"/>
      <c r="G105" s="36" t="s">
        <v>19</v>
      </c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  <c r="X105" s="37"/>
      <c r="Y105" s="38"/>
      <c r="Z105" s="24"/>
      <c r="AA105" s="25"/>
      <c r="AB105" s="25"/>
      <c r="AC105" s="25"/>
      <c r="AD105" s="25"/>
      <c r="AE105" s="25"/>
      <c r="AF105" s="25"/>
      <c r="AG105" s="25"/>
      <c r="AH105" s="25"/>
      <c r="AI105" s="25"/>
      <c r="AJ105" s="26"/>
      <c r="AK105" s="24"/>
      <c r="AL105" s="25"/>
      <c r="AM105" s="25"/>
      <c r="AN105" s="25"/>
      <c r="AO105" s="25"/>
      <c r="AP105" s="25"/>
      <c r="AQ105" s="25"/>
      <c r="AR105" s="25"/>
      <c r="AS105" s="25"/>
      <c r="AT105" s="25"/>
      <c r="AU105" s="26"/>
      <c r="AV105" s="27">
        <f>AV101</f>
        <v>3096</v>
      </c>
      <c r="AW105" s="28"/>
      <c r="AX105" s="28"/>
      <c r="AY105" s="28"/>
      <c r="AZ105" s="28"/>
      <c r="BA105" s="28"/>
      <c r="BB105" s="28"/>
      <c r="BC105" s="28"/>
      <c r="BD105" s="28"/>
      <c r="BE105" s="28"/>
      <c r="BF105" s="28"/>
      <c r="BG105" s="28"/>
      <c r="BH105" s="28"/>
      <c r="BI105" s="28"/>
      <c r="BJ105" s="28"/>
      <c r="BK105" s="28"/>
      <c r="BL105" s="29"/>
      <c r="BM105" s="27">
        <f>BM101</f>
        <v>3096</v>
      </c>
      <c r="BN105" s="28"/>
      <c r="BO105" s="28"/>
      <c r="BP105" s="28"/>
      <c r="BQ105" s="28"/>
      <c r="BR105" s="28"/>
      <c r="BS105" s="28"/>
      <c r="BT105" s="28"/>
      <c r="BU105" s="28"/>
      <c r="BV105" s="28"/>
      <c r="BW105" s="28"/>
      <c r="BX105" s="28"/>
      <c r="BY105" s="28"/>
      <c r="BZ105" s="29"/>
      <c r="CA105" s="27">
        <f>CA101</f>
        <v>3096</v>
      </c>
      <c r="CB105" s="28"/>
      <c r="CC105" s="28"/>
      <c r="CD105" s="28"/>
      <c r="CE105" s="28"/>
      <c r="CF105" s="28"/>
      <c r="CG105" s="28"/>
      <c r="CH105" s="28"/>
      <c r="CI105" s="28"/>
      <c r="CJ105" s="28"/>
      <c r="CK105" s="28"/>
      <c r="CL105" s="28"/>
      <c r="CM105" s="28"/>
      <c r="CN105" s="29"/>
      <c r="CO105" s="33"/>
      <c r="CP105" s="34"/>
      <c r="CQ105" s="34"/>
      <c r="CR105" s="34"/>
      <c r="CS105" s="34"/>
      <c r="CT105" s="34"/>
      <c r="CU105" s="34"/>
      <c r="CV105" s="34"/>
      <c r="CW105" s="34"/>
      <c r="CX105" s="34"/>
      <c r="CY105" s="34"/>
      <c r="CZ105" s="34"/>
      <c r="DA105" s="34"/>
      <c r="DB105" s="34"/>
      <c r="DC105" s="34"/>
      <c r="DD105" s="35"/>
    </row>
    <row r="106" spans="1:121" s="18" customFormat="1" ht="13.5" customHeight="1" x14ac:dyDescent="0.2">
      <c r="A106" s="39"/>
      <c r="B106" s="40"/>
      <c r="C106" s="40"/>
      <c r="D106" s="40"/>
      <c r="E106" s="40"/>
      <c r="F106" s="41"/>
      <c r="G106" s="42" t="s">
        <v>20</v>
      </c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43"/>
      <c r="S106" s="43"/>
      <c r="T106" s="43"/>
      <c r="U106" s="43"/>
      <c r="V106" s="43"/>
      <c r="W106" s="43"/>
      <c r="X106" s="43"/>
      <c r="Y106" s="44"/>
      <c r="Z106" s="24"/>
      <c r="AA106" s="25"/>
      <c r="AB106" s="25"/>
      <c r="AC106" s="25"/>
      <c r="AD106" s="25"/>
      <c r="AE106" s="25"/>
      <c r="AF106" s="25"/>
      <c r="AG106" s="25"/>
      <c r="AH106" s="25"/>
      <c r="AI106" s="25"/>
      <c r="AJ106" s="26"/>
      <c r="AK106" s="24"/>
      <c r="AL106" s="25"/>
      <c r="AM106" s="25"/>
      <c r="AN106" s="25"/>
      <c r="AO106" s="25"/>
      <c r="AP106" s="25"/>
      <c r="AQ106" s="25"/>
      <c r="AR106" s="25"/>
      <c r="AS106" s="25"/>
      <c r="AT106" s="25"/>
      <c r="AU106" s="26"/>
      <c r="AV106" s="27"/>
      <c r="AW106" s="28"/>
      <c r="AX106" s="28"/>
      <c r="AY106" s="28"/>
      <c r="AZ106" s="28"/>
      <c r="BA106" s="28"/>
      <c r="BB106" s="28"/>
      <c r="BC106" s="28"/>
      <c r="BD106" s="28"/>
      <c r="BE106" s="28"/>
      <c r="BF106" s="28"/>
      <c r="BG106" s="28"/>
      <c r="BH106" s="28"/>
      <c r="BI106" s="28"/>
      <c r="BJ106" s="28"/>
      <c r="BK106" s="28"/>
      <c r="BL106" s="29"/>
      <c r="BM106" s="27"/>
      <c r="BN106" s="28"/>
      <c r="BO106" s="28"/>
      <c r="BP106" s="28"/>
      <c r="BQ106" s="28"/>
      <c r="BR106" s="28"/>
      <c r="BS106" s="28"/>
      <c r="BT106" s="28"/>
      <c r="BU106" s="28"/>
      <c r="BV106" s="28"/>
      <c r="BW106" s="28"/>
      <c r="BX106" s="28"/>
      <c r="BY106" s="28"/>
      <c r="BZ106" s="29"/>
      <c r="CA106" s="33"/>
      <c r="CB106" s="34"/>
      <c r="CC106" s="34"/>
      <c r="CD106" s="34"/>
      <c r="CE106" s="34"/>
      <c r="CF106" s="34"/>
      <c r="CG106" s="34"/>
      <c r="CH106" s="34"/>
      <c r="CI106" s="34"/>
      <c r="CJ106" s="34"/>
      <c r="CK106" s="34"/>
      <c r="CL106" s="34"/>
      <c r="CM106" s="34"/>
      <c r="CN106" s="35"/>
      <c r="CO106" s="33"/>
      <c r="CP106" s="34"/>
      <c r="CQ106" s="34"/>
      <c r="CR106" s="34"/>
      <c r="CS106" s="34"/>
      <c r="CT106" s="34"/>
      <c r="CU106" s="34"/>
      <c r="CV106" s="34"/>
      <c r="CW106" s="34"/>
      <c r="CX106" s="34"/>
      <c r="CY106" s="34"/>
      <c r="CZ106" s="34"/>
      <c r="DA106" s="34"/>
      <c r="DB106" s="34"/>
      <c r="DC106" s="34"/>
      <c r="DD106" s="35"/>
    </row>
    <row r="107" spans="1:121" s="14" customFormat="1" ht="44.25" customHeight="1" x14ac:dyDescent="0.2">
      <c r="A107" s="45" t="s">
        <v>56</v>
      </c>
      <c r="B107" s="46"/>
      <c r="C107" s="46"/>
      <c r="D107" s="46"/>
      <c r="E107" s="46"/>
      <c r="F107" s="47"/>
      <c r="G107" s="13"/>
      <c r="H107" s="70" t="s">
        <v>36</v>
      </c>
      <c r="I107" s="71"/>
      <c r="J107" s="71"/>
      <c r="K107" s="71"/>
      <c r="L107" s="71"/>
      <c r="M107" s="71"/>
      <c r="N107" s="71"/>
      <c r="O107" s="71"/>
      <c r="P107" s="71"/>
      <c r="Q107" s="71"/>
      <c r="R107" s="71"/>
      <c r="S107" s="71"/>
      <c r="T107" s="71"/>
      <c r="U107" s="71"/>
      <c r="V107" s="71"/>
      <c r="W107" s="71"/>
      <c r="X107" s="71"/>
      <c r="Y107" s="72"/>
      <c r="Z107" s="50">
        <v>44562</v>
      </c>
      <c r="AA107" s="51"/>
      <c r="AB107" s="51"/>
      <c r="AC107" s="51"/>
      <c r="AD107" s="51"/>
      <c r="AE107" s="51"/>
      <c r="AF107" s="51"/>
      <c r="AG107" s="51"/>
      <c r="AH107" s="51"/>
      <c r="AI107" s="51"/>
      <c r="AJ107" s="51"/>
      <c r="AK107" s="50">
        <v>44926</v>
      </c>
      <c r="AL107" s="51"/>
      <c r="AM107" s="51"/>
      <c r="AN107" s="51"/>
      <c r="AO107" s="51"/>
      <c r="AP107" s="51"/>
      <c r="AQ107" s="51"/>
      <c r="AR107" s="51"/>
      <c r="AS107" s="51"/>
      <c r="AT107" s="51"/>
      <c r="AU107" s="51"/>
      <c r="AV107" s="52">
        <f>186562.5/1000</f>
        <v>186.5625</v>
      </c>
      <c r="AW107" s="53"/>
      <c r="AX107" s="53"/>
      <c r="AY107" s="53"/>
      <c r="AZ107" s="53"/>
      <c r="BA107" s="53"/>
      <c r="BB107" s="53"/>
      <c r="BC107" s="53"/>
      <c r="BD107" s="53"/>
      <c r="BE107" s="53"/>
      <c r="BF107" s="53"/>
      <c r="BG107" s="53"/>
      <c r="BH107" s="53"/>
      <c r="BI107" s="53"/>
      <c r="BJ107" s="53"/>
      <c r="BK107" s="53"/>
      <c r="BL107" s="54"/>
      <c r="BM107" s="55">
        <f>AV107</f>
        <v>186.5625</v>
      </c>
      <c r="BN107" s="55"/>
      <c r="BO107" s="55"/>
      <c r="BP107" s="55"/>
      <c r="BQ107" s="55"/>
      <c r="BR107" s="55"/>
      <c r="BS107" s="55"/>
      <c r="BT107" s="55"/>
      <c r="BU107" s="55"/>
      <c r="BV107" s="55"/>
      <c r="BW107" s="55"/>
      <c r="BX107" s="55"/>
      <c r="BY107" s="55"/>
      <c r="BZ107" s="55"/>
      <c r="CA107" s="55">
        <f>BM107</f>
        <v>186.5625</v>
      </c>
      <c r="CB107" s="55"/>
      <c r="CC107" s="55"/>
      <c r="CD107" s="55"/>
      <c r="CE107" s="55"/>
      <c r="CF107" s="55"/>
      <c r="CG107" s="55"/>
      <c r="CH107" s="55"/>
      <c r="CI107" s="55"/>
      <c r="CJ107" s="55"/>
      <c r="CK107" s="55"/>
      <c r="CL107" s="55"/>
      <c r="CM107" s="55"/>
      <c r="CN107" s="55"/>
      <c r="CO107" s="61"/>
      <c r="CP107" s="62"/>
      <c r="CQ107" s="62"/>
      <c r="CR107" s="62"/>
      <c r="CS107" s="62"/>
      <c r="CT107" s="62"/>
      <c r="CU107" s="62"/>
      <c r="CV107" s="62"/>
      <c r="CW107" s="62"/>
      <c r="CX107" s="62"/>
      <c r="CY107" s="62"/>
      <c r="CZ107" s="62"/>
      <c r="DA107" s="62"/>
      <c r="DB107" s="62"/>
      <c r="DC107" s="62"/>
      <c r="DD107" s="62"/>
      <c r="DP107" s="14">
        <v>47125194</v>
      </c>
      <c r="DQ107" s="14">
        <v>47125194</v>
      </c>
    </row>
    <row r="108" spans="1:121" s="14" customFormat="1" ht="14.25" customHeight="1" x14ac:dyDescent="0.2">
      <c r="A108" s="19"/>
      <c r="B108" s="20"/>
      <c r="C108" s="20"/>
      <c r="D108" s="20"/>
      <c r="E108" s="20"/>
      <c r="F108" s="21"/>
      <c r="G108" s="56" t="s">
        <v>16</v>
      </c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7"/>
      <c r="X108" s="57"/>
      <c r="Y108" s="58"/>
      <c r="Z108" s="111"/>
      <c r="AA108" s="111"/>
      <c r="AB108" s="111"/>
      <c r="AC108" s="111"/>
      <c r="AD108" s="111"/>
      <c r="AE108" s="111"/>
      <c r="AF108" s="111"/>
      <c r="AG108" s="111"/>
      <c r="AH108" s="111"/>
      <c r="AI108" s="111"/>
      <c r="AJ108" s="111"/>
      <c r="AK108" s="111"/>
      <c r="AL108" s="111"/>
      <c r="AM108" s="111"/>
      <c r="AN108" s="111"/>
      <c r="AO108" s="111"/>
      <c r="AP108" s="111"/>
      <c r="AQ108" s="111"/>
      <c r="AR108" s="111"/>
      <c r="AS108" s="111"/>
      <c r="AT108" s="111"/>
      <c r="AU108" s="111"/>
      <c r="AV108" s="27"/>
      <c r="AW108" s="28"/>
      <c r="AX108" s="28"/>
      <c r="AY108" s="28"/>
      <c r="AZ108" s="28"/>
      <c r="BA108" s="28"/>
      <c r="BB108" s="28"/>
      <c r="BC108" s="28"/>
      <c r="BD108" s="28"/>
      <c r="BE108" s="28"/>
      <c r="BF108" s="28"/>
      <c r="BG108" s="28"/>
      <c r="BH108" s="28"/>
      <c r="BI108" s="28"/>
      <c r="BJ108" s="28"/>
      <c r="BK108" s="28"/>
      <c r="BL108" s="29"/>
      <c r="BM108" s="112"/>
      <c r="BN108" s="112"/>
      <c r="BO108" s="112"/>
      <c r="BP108" s="112"/>
      <c r="BQ108" s="112"/>
      <c r="BR108" s="112"/>
      <c r="BS108" s="112"/>
      <c r="BT108" s="112"/>
      <c r="BU108" s="112"/>
      <c r="BV108" s="112"/>
      <c r="BW108" s="112"/>
      <c r="BX108" s="112"/>
      <c r="BY108" s="112"/>
      <c r="BZ108" s="112"/>
      <c r="CA108" s="112"/>
      <c r="CB108" s="112"/>
      <c r="CC108" s="112"/>
      <c r="CD108" s="112"/>
      <c r="CE108" s="112"/>
      <c r="CF108" s="112"/>
      <c r="CG108" s="112"/>
      <c r="CH108" s="112"/>
      <c r="CI108" s="112"/>
      <c r="CJ108" s="112"/>
      <c r="CK108" s="112"/>
      <c r="CL108" s="112"/>
      <c r="CM108" s="112"/>
      <c r="CN108" s="112"/>
      <c r="CO108" s="113"/>
      <c r="CP108" s="113"/>
      <c r="CQ108" s="113"/>
      <c r="CR108" s="113"/>
      <c r="CS108" s="113"/>
      <c r="CT108" s="113"/>
      <c r="CU108" s="113"/>
      <c r="CV108" s="113"/>
      <c r="CW108" s="113"/>
      <c r="CX108" s="113"/>
      <c r="CY108" s="113"/>
      <c r="CZ108" s="113"/>
      <c r="DA108" s="113"/>
      <c r="DB108" s="113"/>
      <c r="DC108" s="113"/>
      <c r="DD108" s="113"/>
    </row>
    <row r="109" spans="1:121" s="14" customFormat="1" ht="14.25" customHeight="1" x14ac:dyDescent="0.2">
      <c r="A109" s="19"/>
      <c r="B109" s="20"/>
      <c r="C109" s="20"/>
      <c r="D109" s="20"/>
      <c r="E109" s="20"/>
      <c r="F109" s="21"/>
      <c r="G109" s="15"/>
      <c r="H109" s="22" t="s">
        <v>17</v>
      </c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3"/>
      <c r="Z109" s="111"/>
      <c r="AA109" s="111"/>
      <c r="AB109" s="111"/>
      <c r="AC109" s="111"/>
      <c r="AD109" s="111"/>
      <c r="AE109" s="111"/>
      <c r="AF109" s="111"/>
      <c r="AG109" s="111"/>
      <c r="AH109" s="111"/>
      <c r="AI109" s="111"/>
      <c r="AJ109" s="111"/>
      <c r="AK109" s="111"/>
      <c r="AL109" s="111"/>
      <c r="AM109" s="111"/>
      <c r="AN109" s="111"/>
      <c r="AO109" s="111"/>
      <c r="AP109" s="111"/>
      <c r="AQ109" s="111"/>
      <c r="AR109" s="111"/>
      <c r="AS109" s="111"/>
      <c r="AT109" s="111"/>
      <c r="AU109" s="111"/>
      <c r="AV109" s="27"/>
      <c r="AW109" s="28"/>
      <c r="AX109" s="28"/>
      <c r="AY109" s="28"/>
      <c r="AZ109" s="28"/>
      <c r="BA109" s="28"/>
      <c r="BB109" s="28"/>
      <c r="BC109" s="28"/>
      <c r="BD109" s="28"/>
      <c r="BE109" s="28"/>
      <c r="BF109" s="28"/>
      <c r="BG109" s="28"/>
      <c r="BH109" s="28"/>
      <c r="BI109" s="28"/>
      <c r="BJ109" s="28"/>
      <c r="BK109" s="28"/>
      <c r="BL109" s="29"/>
      <c r="BM109" s="112"/>
      <c r="BN109" s="112"/>
      <c r="BO109" s="112"/>
      <c r="BP109" s="112"/>
      <c r="BQ109" s="112"/>
      <c r="BR109" s="112"/>
      <c r="BS109" s="112"/>
      <c r="BT109" s="112"/>
      <c r="BU109" s="112"/>
      <c r="BV109" s="112"/>
      <c r="BW109" s="112"/>
      <c r="BX109" s="112"/>
      <c r="BY109" s="112"/>
      <c r="BZ109" s="112"/>
      <c r="CA109" s="112"/>
      <c r="CB109" s="112"/>
      <c r="CC109" s="112"/>
      <c r="CD109" s="112"/>
      <c r="CE109" s="112"/>
      <c r="CF109" s="112"/>
      <c r="CG109" s="112"/>
      <c r="CH109" s="112"/>
      <c r="CI109" s="112"/>
      <c r="CJ109" s="112"/>
      <c r="CK109" s="112"/>
      <c r="CL109" s="112"/>
      <c r="CM109" s="112"/>
      <c r="CN109" s="112"/>
      <c r="CO109" s="113"/>
      <c r="CP109" s="113"/>
      <c r="CQ109" s="113"/>
      <c r="CR109" s="113"/>
      <c r="CS109" s="113"/>
      <c r="CT109" s="113"/>
      <c r="CU109" s="113"/>
      <c r="CV109" s="113"/>
      <c r="CW109" s="113"/>
      <c r="CX109" s="113"/>
      <c r="CY109" s="113"/>
      <c r="CZ109" s="113"/>
      <c r="DA109" s="113"/>
      <c r="DB109" s="113"/>
      <c r="DC109" s="113"/>
      <c r="DD109" s="113"/>
    </row>
    <row r="110" spans="1:121" s="14" customFormat="1" ht="14.25" customHeight="1" x14ac:dyDescent="0.2">
      <c r="A110" s="19"/>
      <c r="B110" s="20"/>
      <c r="C110" s="20"/>
      <c r="D110" s="20"/>
      <c r="E110" s="20"/>
      <c r="F110" s="21"/>
      <c r="G110" s="15"/>
      <c r="H110" s="22" t="s">
        <v>18</v>
      </c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3"/>
      <c r="Z110" s="111"/>
      <c r="AA110" s="111"/>
      <c r="AB110" s="111"/>
      <c r="AC110" s="111"/>
      <c r="AD110" s="111"/>
      <c r="AE110" s="111"/>
      <c r="AF110" s="111"/>
      <c r="AG110" s="111"/>
      <c r="AH110" s="111"/>
      <c r="AI110" s="111"/>
      <c r="AJ110" s="111"/>
      <c r="AK110" s="111"/>
      <c r="AL110" s="111"/>
      <c r="AM110" s="111"/>
      <c r="AN110" s="111"/>
      <c r="AO110" s="111"/>
      <c r="AP110" s="111"/>
      <c r="AQ110" s="111"/>
      <c r="AR110" s="111"/>
      <c r="AS110" s="111"/>
      <c r="AT110" s="111"/>
      <c r="AU110" s="111"/>
      <c r="AV110" s="27"/>
      <c r="AW110" s="28"/>
      <c r="AX110" s="28"/>
      <c r="AY110" s="28"/>
      <c r="AZ110" s="28"/>
      <c r="BA110" s="28"/>
      <c r="BB110" s="28"/>
      <c r="BC110" s="28"/>
      <c r="BD110" s="28"/>
      <c r="BE110" s="28"/>
      <c r="BF110" s="28"/>
      <c r="BG110" s="28"/>
      <c r="BH110" s="28"/>
      <c r="BI110" s="28"/>
      <c r="BJ110" s="28"/>
      <c r="BK110" s="28"/>
      <c r="BL110" s="29"/>
      <c r="BM110" s="61"/>
      <c r="BN110" s="61"/>
      <c r="BO110" s="61"/>
      <c r="BP110" s="61"/>
      <c r="BQ110" s="61"/>
      <c r="BR110" s="61"/>
      <c r="BS110" s="61"/>
      <c r="BT110" s="61"/>
      <c r="BU110" s="61"/>
      <c r="BV110" s="61"/>
      <c r="BW110" s="61"/>
      <c r="BX110" s="61"/>
      <c r="BY110" s="61"/>
      <c r="BZ110" s="61"/>
      <c r="CA110" s="61"/>
      <c r="CB110" s="61"/>
      <c r="CC110" s="61"/>
      <c r="CD110" s="61"/>
      <c r="CE110" s="61"/>
      <c r="CF110" s="61"/>
      <c r="CG110" s="61"/>
      <c r="CH110" s="61"/>
      <c r="CI110" s="61"/>
      <c r="CJ110" s="61"/>
      <c r="CK110" s="61"/>
      <c r="CL110" s="61"/>
      <c r="CM110" s="61"/>
      <c r="CN110" s="61"/>
      <c r="CO110" s="62"/>
      <c r="CP110" s="62"/>
      <c r="CQ110" s="62"/>
      <c r="CR110" s="62"/>
      <c r="CS110" s="62"/>
      <c r="CT110" s="62"/>
      <c r="CU110" s="62"/>
      <c r="CV110" s="62"/>
      <c r="CW110" s="62"/>
      <c r="CX110" s="62"/>
      <c r="CY110" s="62"/>
      <c r="CZ110" s="62"/>
      <c r="DA110" s="62"/>
      <c r="DB110" s="62"/>
      <c r="DC110" s="62"/>
      <c r="DD110" s="62"/>
      <c r="DP110" s="14">
        <v>47125194</v>
      </c>
    </row>
    <row r="111" spans="1:121" s="14" customFormat="1" ht="14.25" customHeight="1" x14ac:dyDescent="0.2">
      <c r="A111" s="19"/>
      <c r="B111" s="20"/>
      <c r="C111" s="20"/>
      <c r="D111" s="20"/>
      <c r="E111" s="20"/>
      <c r="F111" s="21"/>
      <c r="G111" s="36" t="s">
        <v>19</v>
      </c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8"/>
      <c r="Z111" s="111"/>
      <c r="AA111" s="111"/>
      <c r="AB111" s="111"/>
      <c r="AC111" s="111"/>
      <c r="AD111" s="111"/>
      <c r="AE111" s="111"/>
      <c r="AF111" s="111"/>
      <c r="AG111" s="111"/>
      <c r="AH111" s="111"/>
      <c r="AI111" s="111"/>
      <c r="AJ111" s="111"/>
      <c r="AK111" s="111"/>
      <c r="AL111" s="111"/>
      <c r="AM111" s="111"/>
      <c r="AN111" s="111"/>
      <c r="AO111" s="111"/>
      <c r="AP111" s="111"/>
      <c r="AQ111" s="111"/>
      <c r="AR111" s="111"/>
      <c r="AS111" s="111"/>
      <c r="AT111" s="111"/>
      <c r="AU111" s="111"/>
      <c r="AV111" s="63">
        <f>AV107</f>
        <v>186.5625</v>
      </c>
      <c r="AW111" s="64"/>
      <c r="AX111" s="64"/>
      <c r="AY111" s="64"/>
      <c r="AZ111" s="64"/>
      <c r="BA111" s="64"/>
      <c r="BB111" s="64"/>
      <c r="BC111" s="64"/>
      <c r="BD111" s="64"/>
      <c r="BE111" s="64"/>
      <c r="BF111" s="64"/>
      <c r="BG111" s="64"/>
      <c r="BH111" s="64"/>
      <c r="BI111" s="64"/>
      <c r="BJ111" s="64"/>
      <c r="BK111" s="64"/>
      <c r="BL111" s="65"/>
      <c r="BM111" s="66">
        <f>BM107</f>
        <v>186.5625</v>
      </c>
      <c r="BN111" s="66"/>
      <c r="BO111" s="66"/>
      <c r="BP111" s="66"/>
      <c r="BQ111" s="66"/>
      <c r="BR111" s="66"/>
      <c r="BS111" s="66"/>
      <c r="BT111" s="66"/>
      <c r="BU111" s="66"/>
      <c r="BV111" s="66"/>
      <c r="BW111" s="66"/>
      <c r="BX111" s="66"/>
      <c r="BY111" s="66"/>
      <c r="BZ111" s="66"/>
      <c r="CA111" s="66">
        <f>CA107</f>
        <v>186.5625</v>
      </c>
      <c r="CB111" s="66"/>
      <c r="CC111" s="66"/>
      <c r="CD111" s="66"/>
      <c r="CE111" s="66"/>
      <c r="CF111" s="66"/>
      <c r="CG111" s="66"/>
      <c r="CH111" s="66"/>
      <c r="CI111" s="66"/>
      <c r="CJ111" s="66"/>
      <c r="CK111" s="66"/>
      <c r="CL111" s="66"/>
      <c r="CM111" s="66"/>
      <c r="CN111" s="66"/>
      <c r="CO111" s="62"/>
      <c r="CP111" s="62"/>
      <c r="CQ111" s="62"/>
      <c r="CR111" s="62"/>
      <c r="CS111" s="62"/>
      <c r="CT111" s="62"/>
      <c r="CU111" s="62"/>
      <c r="CV111" s="62"/>
      <c r="CW111" s="62"/>
      <c r="CX111" s="62"/>
      <c r="CY111" s="62"/>
      <c r="CZ111" s="62"/>
      <c r="DA111" s="62"/>
      <c r="DB111" s="62"/>
      <c r="DC111" s="62"/>
      <c r="DD111" s="62"/>
    </row>
    <row r="112" spans="1:121" s="14" customFormat="1" ht="14.25" customHeight="1" x14ac:dyDescent="0.2">
      <c r="A112" s="39"/>
      <c r="B112" s="40"/>
      <c r="C112" s="40"/>
      <c r="D112" s="40"/>
      <c r="E112" s="40"/>
      <c r="F112" s="41"/>
      <c r="G112" s="42" t="s">
        <v>20</v>
      </c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43"/>
      <c r="S112" s="43"/>
      <c r="T112" s="43"/>
      <c r="U112" s="43"/>
      <c r="V112" s="43"/>
      <c r="W112" s="43"/>
      <c r="X112" s="43"/>
      <c r="Y112" s="44"/>
      <c r="Z112" s="111"/>
      <c r="AA112" s="111"/>
      <c r="AB112" s="111"/>
      <c r="AC112" s="111"/>
      <c r="AD112" s="111"/>
      <c r="AE112" s="111"/>
      <c r="AF112" s="111"/>
      <c r="AG112" s="111"/>
      <c r="AH112" s="111"/>
      <c r="AI112" s="111"/>
      <c r="AJ112" s="111"/>
      <c r="AK112" s="111"/>
      <c r="AL112" s="111"/>
      <c r="AM112" s="111"/>
      <c r="AN112" s="111"/>
      <c r="AO112" s="111"/>
      <c r="AP112" s="111"/>
      <c r="AQ112" s="111"/>
      <c r="AR112" s="111"/>
      <c r="AS112" s="111"/>
      <c r="AT112" s="111"/>
      <c r="AU112" s="111"/>
      <c r="AV112" s="114"/>
      <c r="AW112" s="115"/>
      <c r="AX112" s="115"/>
      <c r="AY112" s="115"/>
      <c r="AZ112" s="115"/>
      <c r="BA112" s="115"/>
      <c r="BB112" s="115"/>
      <c r="BC112" s="115"/>
      <c r="BD112" s="115"/>
      <c r="BE112" s="115"/>
      <c r="BF112" s="115"/>
      <c r="BG112" s="115"/>
      <c r="BH112" s="115"/>
      <c r="BI112" s="115"/>
      <c r="BJ112" s="115"/>
      <c r="BK112" s="115"/>
      <c r="BL112" s="116"/>
      <c r="BM112" s="112"/>
      <c r="BN112" s="112"/>
      <c r="BO112" s="112"/>
      <c r="BP112" s="112"/>
      <c r="BQ112" s="112"/>
      <c r="BR112" s="112"/>
      <c r="BS112" s="112"/>
      <c r="BT112" s="112"/>
      <c r="BU112" s="112"/>
      <c r="BV112" s="112"/>
      <c r="BW112" s="112"/>
      <c r="BX112" s="112"/>
      <c r="BY112" s="112"/>
      <c r="BZ112" s="112"/>
      <c r="CA112" s="112"/>
      <c r="CB112" s="112"/>
      <c r="CC112" s="112"/>
      <c r="CD112" s="112"/>
      <c r="CE112" s="112"/>
      <c r="CF112" s="112"/>
      <c r="CG112" s="112"/>
      <c r="CH112" s="112"/>
      <c r="CI112" s="112"/>
      <c r="CJ112" s="112"/>
      <c r="CK112" s="112"/>
      <c r="CL112" s="112"/>
      <c r="CM112" s="112"/>
      <c r="CN112" s="112"/>
      <c r="CO112" s="62"/>
      <c r="CP112" s="62"/>
      <c r="CQ112" s="62"/>
      <c r="CR112" s="62"/>
      <c r="CS112" s="62"/>
      <c r="CT112" s="62"/>
      <c r="CU112" s="62"/>
      <c r="CV112" s="62"/>
      <c r="CW112" s="62"/>
      <c r="CX112" s="62"/>
      <c r="CY112" s="62"/>
      <c r="CZ112" s="62"/>
      <c r="DA112" s="62"/>
      <c r="DB112" s="62"/>
      <c r="DC112" s="62"/>
      <c r="DD112" s="62"/>
    </row>
    <row r="113" spans="1:108" s="14" customFormat="1" ht="43.5" customHeight="1" x14ac:dyDescent="0.2">
      <c r="A113" s="45" t="s">
        <v>57</v>
      </c>
      <c r="B113" s="46"/>
      <c r="C113" s="46"/>
      <c r="D113" s="46"/>
      <c r="E113" s="46"/>
      <c r="F113" s="47"/>
      <c r="G113" s="13"/>
      <c r="H113" s="70" t="s">
        <v>37</v>
      </c>
      <c r="I113" s="71"/>
      <c r="J113" s="71"/>
      <c r="K113" s="71"/>
      <c r="L113" s="71"/>
      <c r="M113" s="71"/>
      <c r="N113" s="71"/>
      <c r="O113" s="71"/>
      <c r="P113" s="71"/>
      <c r="Q113" s="71"/>
      <c r="R113" s="71"/>
      <c r="S113" s="71"/>
      <c r="T113" s="71"/>
      <c r="U113" s="71"/>
      <c r="V113" s="71"/>
      <c r="W113" s="71"/>
      <c r="X113" s="71"/>
      <c r="Y113" s="72"/>
      <c r="Z113" s="50">
        <v>44562</v>
      </c>
      <c r="AA113" s="51"/>
      <c r="AB113" s="51"/>
      <c r="AC113" s="51"/>
      <c r="AD113" s="51"/>
      <c r="AE113" s="51"/>
      <c r="AF113" s="51"/>
      <c r="AG113" s="51"/>
      <c r="AH113" s="51"/>
      <c r="AI113" s="51"/>
      <c r="AJ113" s="51"/>
      <c r="AK113" s="50">
        <v>44926</v>
      </c>
      <c r="AL113" s="51"/>
      <c r="AM113" s="51"/>
      <c r="AN113" s="51"/>
      <c r="AO113" s="51"/>
      <c r="AP113" s="51"/>
      <c r="AQ113" s="51"/>
      <c r="AR113" s="51"/>
      <c r="AS113" s="51"/>
      <c r="AT113" s="51"/>
      <c r="AU113" s="51"/>
      <c r="AV113" s="52">
        <f>415140/1000</f>
        <v>415.14</v>
      </c>
      <c r="AW113" s="53"/>
      <c r="AX113" s="53"/>
      <c r="AY113" s="53"/>
      <c r="AZ113" s="53"/>
      <c r="BA113" s="53"/>
      <c r="BB113" s="53"/>
      <c r="BC113" s="53"/>
      <c r="BD113" s="53"/>
      <c r="BE113" s="53"/>
      <c r="BF113" s="53"/>
      <c r="BG113" s="53"/>
      <c r="BH113" s="53"/>
      <c r="BI113" s="53"/>
      <c r="BJ113" s="53"/>
      <c r="BK113" s="53"/>
      <c r="BL113" s="54"/>
      <c r="BM113" s="55">
        <f>AV113</f>
        <v>415.14</v>
      </c>
      <c r="BN113" s="55"/>
      <c r="BO113" s="55"/>
      <c r="BP113" s="55"/>
      <c r="BQ113" s="55"/>
      <c r="BR113" s="55"/>
      <c r="BS113" s="55"/>
      <c r="BT113" s="55"/>
      <c r="BU113" s="55"/>
      <c r="BV113" s="55"/>
      <c r="BW113" s="55"/>
      <c r="BX113" s="55"/>
      <c r="BY113" s="55"/>
      <c r="BZ113" s="55"/>
      <c r="CA113" s="55">
        <f>BM113</f>
        <v>415.14</v>
      </c>
      <c r="CB113" s="55"/>
      <c r="CC113" s="55"/>
      <c r="CD113" s="55"/>
      <c r="CE113" s="55"/>
      <c r="CF113" s="55"/>
      <c r="CG113" s="55"/>
      <c r="CH113" s="55"/>
      <c r="CI113" s="55"/>
      <c r="CJ113" s="55"/>
      <c r="CK113" s="55"/>
      <c r="CL113" s="55"/>
      <c r="CM113" s="55"/>
      <c r="CN113" s="55"/>
      <c r="CO113" s="62"/>
      <c r="CP113" s="62"/>
      <c r="CQ113" s="62"/>
      <c r="CR113" s="62"/>
      <c r="CS113" s="62"/>
      <c r="CT113" s="62"/>
      <c r="CU113" s="62"/>
      <c r="CV113" s="62"/>
      <c r="CW113" s="62"/>
      <c r="CX113" s="62"/>
      <c r="CY113" s="62"/>
      <c r="CZ113" s="62"/>
      <c r="DA113" s="62"/>
      <c r="DB113" s="62"/>
      <c r="DC113" s="62"/>
      <c r="DD113" s="62"/>
    </row>
    <row r="114" spans="1:108" s="14" customFormat="1" ht="14.25" customHeight="1" x14ac:dyDescent="0.2">
      <c r="A114" s="19"/>
      <c r="B114" s="20"/>
      <c r="C114" s="20"/>
      <c r="D114" s="20"/>
      <c r="E114" s="20"/>
      <c r="F114" s="21"/>
      <c r="G114" s="56" t="s">
        <v>16</v>
      </c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U114" s="57"/>
      <c r="V114" s="57"/>
      <c r="W114" s="57"/>
      <c r="X114" s="57"/>
      <c r="Y114" s="58"/>
      <c r="Z114" s="111"/>
      <c r="AA114" s="111"/>
      <c r="AB114" s="111"/>
      <c r="AC114" s="111"/>
      <c r="AD114" s="111"/>
      <c r="AE114" s="111"/>
      <c r="AF114" s="111"/>
      <c r="AG114" s="111"/>
      <c r="AH114" s="111"/>
      <c r="AI114" s="111"/>
      <c r="AJ114" s="111"/>
      <c r="AK114" s="111"/>
      <c r="AL114" s="111"/>
      <c r="AM114" s="111"/>
      <c r="AN114" s="111"/>
      <c r="AO114" s="111"/>
      <c r="AP114" s="111"/>
      <c r="AQ114" s="111"/>
      <c r="AR114" s="111"/>
      <c r="AS114" s="111"/>
      <c r="AT114" s="111"/>
      <c r="AU114" s="111"/>
      <c r="AV114" s="27"/>
      <c r="AW114" s="28"/>
      <c r="AX114" s="28"/>
      <c r="AY114" s="28"/>
      <c r="AZ114" s="28"/>
      <c r="BA114" s="28"/>
      <c r="BB114" s="28"/>
      <c r="BC114" s="28"/>
      <c r="BD114" s="28"/>
      <c r="BE114" s="28"/>
      <c r="BF114" s="28"/>
      <c r="BG114" s="28"/>
      <c r="BH114" s="28"/>
      <c r="BI114" s="28"/>
      <c r="BJ114" s="28"/>
      <c r="BK114" s="28"/>
      <c r="BL114" s="29"/>
      <c r="BM114" s="112"/>
      <c r="BN114" s="112"/>
      <c r="BO114" s="112"/>
      <c r="BP114" s="112"/>
      <c r="BQ114" s="112"/>
      <c r="BR114" s="112"/>
      <c r="BS114" s="112"/>
      <c r="BT114" s="112"/>
      <c r="BU114" s="112"/>
      <c r="BV114" s="112"/>
      <c r="BW114" s="112"/>
      <c r="BX114" s="112"/>
      <c r="BY114" s="112"/>
      <c r="BZ114" s="112"/>
      <c r="CA114" s="112"/>
      <c r="CB114" s="112"/>
      <c r="CC114" s="112"/>
      <c r="CD114" s="112"/>
      <c r="CE114" s="112"/>
      <c r="CF114" s="112"/>
      <c r="CG114" s="112"/>
      <c r="CH114" s="112"/>
      <c r="CI114" s="112"/>
      <c r="CJ114" s="112"/>
      <c r="CK114" s="112"/>
      <c r="CL114" s="112"/>
      <c r="CM114" s="112"/>
      <c r="CN114" s="112"/>
      <c r="CO114" s="62"/>
      <c r="CP114" s="62"/>
      <c r="CQ114" s="62"/>
      <c r="CR114" s="62"/>
      <c r="CS114" s="62"/>
      <c r="CT114" s="62"/>
      <c r="CU114" s="62"/>
      <c r="CV114" s="62"/>
      <c r="CW114" s="62"/>
      <c r="CX114" s="62"/>
      <c r="CY114" s="62"/>
      <c r="CZ114" s="62"/>
      <c r="DA114" s="62"/>
      <c r="DB114" s="62"/>
      <c r="DC114" s="62"/>
      <c r="DD114" s="62"/>
    </row>
    <row r="115" spans="1:108" s="14" customFormat="1" ht="14.25" customHeight="1" x14ac:dyDescent="0.2">
      <c r="A115" s="19"/>
      <c r="B115" s="20"/>
      <c r="C115" s="20"/>
      <c r="D115" s="20"/>
      <c r="E115" s="20"/>
      <c r="F115" s="21"/>
      <c r="G115" s="15"/>
      <c r="H115" s="22" t="s">
        <v>17</v>
      </c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3"/>
      <c r="Z115" s="111"/>
      <c r="AA115" s="111"/>
      <c r="AB115" s="111"/>
      <c r="AC115" s="111"/>
      <c r="AD115" s="111"/>
      <c r="AE115" s="111"/>
      <c r="AF115" s="111"/>
      <c r="AG115" s="111"/>
      <c r="AH115" s="111"/>
      <c r="AI115" s="111"/>
      <c r="AJ115" s="111"/>
      <c r="AK115" s="111"/>
      <c r="AL115" s="111"/>
      <c r="AM115" s="111"/>
      <c r="AN115" s="111"/>
      <c r="AO115" s="111"/>
      <c r="AP115" s="111"/>
      <c r="AQ115" s="111"/>
      <c r="AR115" s="111"/>
      <c r="AS115" s="111"/>
      <c r="AT115" s="111"/>
      <c r="AU115" s="111"/>
      <c r="AV115" s="61"/>
      <c r="AW115" s="61"/>
      <c r="AX115" s="61"/>
      <c r="AY115" s="61"/>
      <c r="AZ115" s="61"/>
      <c r="BA115" s="61"/>
      <c r="BB115" s="61"/>
      <c r="BC115" s="61"/>
      <c r="BD115" s="61"/>
      <c r="BE115" s="61"/>
      <c r="BF115" s="61"/>
      <c r="BG115" s="61"/>
      <c r="BH115" s="61"/>
      <c r="BI115" s="61"/>
      <c r="BJ115" s="61"/>
      <c r="BK115" s="61"/>
      <c r="BL115" s="61"/>
      <c r="BM115" s="112"/>
      <c r="BN115" s="112"/>
      <c r="BO115" s="112"/>
      <c r="BP115" s="112"/>
      <c r="BQ115" s="112"/>
      <c r="BR115" s="112"/>
      <c r="BS115" s="112"/>
      <c r="BT115" s="112"/>
      <c r="BU115" s="112"/>
      <c r="BV115" s="112"/>
      <c r="BW115" s="112"/>
      <c r="BX115" s="112"/>
      <c r="BY115" s="112"/>
      <c r="BZ115" s="112"/>
      <c r="CA115" s="112"/>
      <c r="CB115" s="112"/>
      <c r="CC115" s="112"/>
      <c r="CD115" s="112"/>
      <c r="CE115" s="112"/>
      <c r="CF115" s="112"/>
      <c r="CG115" s="112"/>
      <c r="CH115" s="112"/>
      <c r="CI115" s="112"/>
      <c r="CJ115" s="112"/>
      <c r="CK115" s="112"/>
      <c r="CL115" s="112"/>
      <c r="CM115" s="112"/>
      <c r="CN115" s="112"/>
      <c r="CO115" s="62"/>
      <c r="CP115" s="62"/>
      <c r="CQ115" s="62"/>
      <c r="CR115" s="62"/>
      <c r="CS115" s="62"/>
      <c r="CT115" s="62"/>
      <c r="CU115" s="62"/>
      <c r="CV115" s="62"/>
      <c r="CW115" s="62"/>
      <c r="CX115" s="62"/>
      <c r="CY115" s="62"/>
      <c r="CZ115" s="62"/>
      <c r="DA115" s="62"/>
      <c r="DB115" s="62"/>
      <c r="DC115" s="62"/>
      <c r="DD115" s="62"/>
    </row>
    <row r="116" spans="1:108" s="14" customFormat="1" ht="14.25" customHeight="1" x14ac:dyDescent="0.2">
      <c r="A116" s="19"/>
      <c r="B116" s="20"/>
      <c r="C116" s="20"/>
      <c r="D116" s="20"/>
      <c r="E116" s="20"/>
      <c r="F116" s="21"/>
      <c r="G116" s="15"/>
      <c r="H116" s="22" t="s">
        <v>18</v>
      </c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3"/>
      <c r="Z116" s="111"/>
      <c r="AA116" s="111"/>
      <c r="AB116" s="111"/>
      <c r="AC116" s="111"/>
      <c r="AD116" s="111"/>
      <c r="AE116" s="111"/>
      <c r="AF116" s="111"/>
      <c r="AG116" s="111"/>
      <c r="AH116" s="111"/>
      <c r="AI116" s="111"/>
      <c r="AJ116" s="111"/>
      <c r="AK116" s="111"/>
      <c r="AL116" s="111"/>
      <c r="AM116" s="111"/>
      <c r="AN116" s="111"/>
      <c r="AO116" s="111"/>
      <c r="AP116" s="111"/>
      <c r="AQ116" s="111"/>
      <c r="AR116" s="111"/>
      <c r="AS116" s="111"/>
      <c r="AT116" s="111"/>
      <c r="AU116" s="111"/>
      <c r="AV116" s="61"/>
      <c r="AW116" s="61"/>
      <c r="AX116" s="61"/>
      <c r="AY116" s="61"/>
      <c r="AZ116" s="61"/>
      <c r="BA116" s="61"/>
      <c r="BB116" s="61"/>
      <c r="BC116" s="61"/>
      <c r="BD116" s="61"/>
      <c r="BE116" s="61"/>
      <c r="BF116" s="61"/>
      <c r="BG116" s="61"/>
      <c r="BH116" s="61"/>
      <c r="BI116" s="61"/>
      <c r="BJ116" s="61"/>
      <c r="BK116" s="61"/>
      <c r="BL116" s="61"/>
      <c r="BM116" s="112"/>
      <c r="BN116" s="112"/>
      <c r="BO116" s="112"/>
      <c r="BP116" s="112"/>
      <c r="BQ116" s="112"/>
      <c r="BR116" s="112"/>
      <c r="BS116" s="112"/>
      <c r="BT116" s="112"/>
      <c r="BU116" s="112"/>
      <c r="BV116" s="112"/>
      <c r="BW116" s="112"/>
      <c r="BX116" s="112"/>
      <c r="BY116" s="112"/>
      <c r="BZ116" s="112"/>
      <c r="CA116" s="112"/>
      <c r="CB116" s="112"/>
      <c r="CC116" s="112"/>
      <c r="CD116" s="112"/>
      <c r="CE116" s="112"/>
      <c r="CF116" s="112"/>
      <c r="CG116" s="112"/>
      <c r="CH116" s="112"/>
      <c r="CI116" s="112"/>
      <c r="CJ116" s="112"/>
      <c r="CK116" s="112"/>
      <c r="CL116" s="112"/>
      <c r="CM116" s="112"/>
      <c r="CN116" s="112"/>
      <c r="CO116" s="62"/>
      <c r="CP116" s="62"/>
      <c r="CQ116" s="62"/>
      <c r="CR116" s="62"/>
      <c r="CS116" s="62"/>
      <c r="CT116" s="62"/>
      <c r="CU116" s="62"/>
      <c r="CV116" s="62"/>
      <c r="CW116" s="62"/>
      <c r="CX116" s="62"/>
      <c r="CY116" s="62"/>
      <c r="CZ116" s="62"/>
      <c r="DA116" s="62"/>
      <c r="DB116" s="62"/>
      <c r="DC116" s="62"/>
      <c r="DD116" s="62"/>
    </row>
    <row r="117" spans="1:108" s="14" customFormat="1" ht="14.25" customHeight="1" x14ac:dyDescent="0.2">
      <c r="A117" s="19"/>
      <c r="B117" s="20"/>
      <c r="C117" s="20"/>
      <c r="D117" s="20"/>
      <c r="E117" s="20"/>
      <c r="F117" s="21"/>
      <c r="G117" s="36" t="s">
        <v>19</v>
      </c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8"/>
      <c r="Z117" s="111"/>
      <c r="AA117" s="111"/>
      <c r="AB117" s="111"/>
      <c r="AC117" s="111"/>
      <c r="AD117" s="111"/>
      <c r="AE117" s="111"/>
      <c r="AF117" s="111"/>
      <c r="AG117" s="111"/>
      <c r="AH117" s="111"/>
      <c r="AI117" s="111"/>
      <c r="AJ117" s="111"/>
      <c r="AK117" s="111"/>
      <c r="AL117" s="111"/>
      <c r="AM117" s="111"/>
      <c r="AN117" s="111"/>
      <c r="AO117" s="111"/>
      <c r="AP117" s="111"/>
      <c r="AQ117" s="111"/>
      <c r="AR117" s="111"/>
      <c r="AS117" s="111"/>
      <c r="AT117" s="111"/>
      <c r="AU117" s="111"/>
      <c r="AV117" s="66">
        <f>AV113</f>
        <v>415.14</v>
      </c>
      <c r="AW117" s="66"/>
      <c r="AX117" s="66"/>
      <c r="AY117" s="66"/>
      <c r="AZ117" s="66"/>
      <c r="BA117" s="66"/>
      <c r="BB117" s="66"/>
      <c r="BC117" s="66"/>
      <c r="BD117" s="66"/>
      <c r="BE117" s="66"/>
      <c r="BF117" s="66"/>
      <c r="BG117" s="66"/>
      <c r="BH117" s="66"/>
      <c r="BI117" s="66"/>
      <c r="BJ117" s="66"/>
      <c r="BK117" s="66"/>
      <c r="BL117" s="66"/>
      <c r="BM117" s="66">
        <f>BM113</f>
        <v>415.14</v>
      </c>
      <c r="BN117" s="66"/>
      <c r="BO117" s="66"/>
      <c r="BP117" s="66"/>
      <c r="BQ117" s="66"/>
      <c r="BR117" s="66"/>
      <c r="BS117" s="66"/>
      <c r="BT117" s="66"/>
      <c r="BU117" s="66"/>
      <c r="BV117" s="66"/>
      <c r="BW117" s="66"/>
      <c r="BX117" s="66"/>
      <c r="BY117" s="66"/>
      <c r="BZ117" s="66"/>
      <c r="CA117" s="66">
        <f>CA113</f>
        <v>415.14</v>
      </c>
      <c r="CB117" s="66"/>
      <c r="CC117" s="66"/>
      <c r="CD117" s="66"/>
      <c r="CE117" s="66"/>
      <c r="CF117" s="66"/>
      <c r="CG117" s="66"/>
      <c r="CH117" s="66"/>
      <c r="CI117" s="66"/>
      <c r="CJ117" s="66"/>
      <c r="CK117" s="66"/>
      <c r="CL117" s="66"/>
      <c r="CM117" s="66"/>
      <c r="CN117" s="66"/>
      <c r="CO117" s="62"/>
      <c r="CP117" s="62"/>
      <c r="CQ117" s="62"/>
      <c r="CR117" s="62"/>
      <c r="CS117" s="62"/>
      <c r="CT117" s="62"/>
      <c r="CU117" s="62"/>
      <c r="CV117" s="62"/>
      <c r="CW117" s="62"/>
      <c r="CX117" s="62"/>
      <c r="CY117" s="62"/>
      <c r="CZ117" s="62"/>
      <c r="DA117" s="62"/>
      <c r="DB117" s="62"/>
      <c r="DC117" s="62"/>
      <c r="DD117" s="62"/>
    </row>
    <row r="118" spans="1:108" s="14" customFormat="1" ht="14.25" customHeight="1" x14ac:dyDescent="0.2">
      <c r="A118" s="39"/>
      <c r="B118" s="40"/>
      <c r="C118" s="40"/>
      <c r="D118" s="40"/>
      <c r="E118" s="40"/>
      <c r="F118" s="41"/>
      <c r="G118" s="42" t="s">
        <v>20</v>
      </c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43"/>
      <c r="S118" s="43"/>
      <c r="T118" s="43"/>
      <c r="U118" s="43"/>
      <c r="V118" s="43"/>
      <c r="W118" s="43"/>
      <c r="X118" s="43"/>
      <c r="Y118" s="44"/>
      <c r="Z118" s="111"/>
      <c r="AA118" s="111"/>
      <c r="AB118" s="111"/>
      <c r="AC118" s="111"/>
      <c r="AD118" s="111"/>
      <c r="AE118" s="111"/>
      <c r="AF118" s="111"/>
      <c r="AG118" s="111"/>
      <c r="AH118" s="111"/>
      <c r="AI118" s="111"/>
      <c r="AJ118" s="111"/>
      <c r="AK118" s="111"/>
      <c r="AL118" s="111"/>
      <c r="AM118" s="111"/>
      <c r="AN118" s="111"/>
      <c r="AO118" s="111"/>
      <c r="AP118" s="111"/>
      <c r="AQ118" s="111"/>
      <c r="AR118" s="111"/>
      <c r="AS118" s="111"/>
      <c r="AT118" s="111"/>
      <c r="AU118" s="111"/>
      <c r="AV118" s="117"/>
      <c r="AW118" s="117"/>
      <c r="AX118" s="117"/>
      <c r="AY118" s="117"/>
      <c r="AZ118" s="117"/>
      <c r="BA118" s="117"/>
      <c r="BB118" s="117"/>
      <c r="BC118" s="117"/>
      <c r="BD118" s="117"/>
      <c r="BE118" s="117"/>
      <c r="BF118" s="117"/>
      <c r="BG118" s="117"/>
      <c r="BH118" s="117"/>
      <c r="BI118" s="117"/>
      <c r="BJ118" s="117"/>
      <c r="BK118" s="117"/>
      <c r="BL118" s="117"/>
      <c r="BM118" s="112"/>
      <c r="BN118" s="112"/>
      <c r="BO118" s="112"/>
      <c r="BP118" s="112"/>
      <c r="BQ118" s="112"/>
      <c r="BR118" s="112"/>
      <c r="BS118" s="112"/>
      <c r="BT118" s="112"/>
      <c r="BU118" s="112"/>
      <c r="BV118" s="112"/>
      <c r="BW118" s="112"/>
      <c r="BX118" s="112"/>
      <c r="BY118" s="112"/>
      <c r="BZ118" s="112"/>
      <c r="CA118" s="112"/>
      <c r="CB118" s="112"/>
      <c r="CC118" s="112"/>
      <c r="CD118" s="112"/>
      <c r="CE118" s="112"/>
      <c r="CF118" s="112"/>
      <c r="CG118" s="112"/>
      <c r="CH118" s="112"/>
      <c r="CI118" s="112"/>
      <c r="CJ118" s="112"/>
      <c r="CK118" s="112"/>
      <c r="CL118" s="112"/>
      <c r="CM118" s="112"/>
      <c r="CN118" s="112"/>
      <c r="CO118" s="62"/>
      <c r="CP118" s="62"/>
      <c r="CQ118" s="62"/>
      <c r="CR118" s="62"/>
      <c r="CS118" s="62"/>
      <c r="CT118" s="62"/>
      <c r="CU118" s="62"/>
      <c r="CV118" s="62"/>
      <c r="CW118" s="62"/>
      <c r="CX118" s="62"/>
      <c r="CY118" s="62"/>
      <c r="CZ118" s="62"/>
      <c r="DA118" s="62"/>
      <c r="DB118" s="62"/>
      <c r="DC118" s="62"/>
      <c r="DD118" s="62"/>
    </row>
    <row r="119" spans="1:108" s="16" customFormat="1" x14ac:dyDescent="0.25">
      <c r="AV119" s="60">
        <f>AV113+AV107+AV101+AV95+AV77+AV71+AV65+AV59+AV53+AV47+AV41+AV35+AV29+AV23+AV17+AV11+AV83+AV89</f>
        <v>6255.8905699999987</v>
      </c>
      <c r="AW119" s="60"/>
      <c r="AX119" s="60"/>
      <c r="AY119" s="60"/>
      <c r="AZ119" s="60"/>
      <c r="BA119" s="60"/>
      <c r="BB119" s="60"/>
      <c r="BC119" s="60"/>
      <c r="BD119" s="60"/>
      <c r="BE119" s="60"/>
      <c r="BF119" s="60"/>
      <c r="BG119" s="60"/>
      <c r="BH119" s="60"/>
      <c r="BI119" s="60"/>
      <c r="BJ119" s="60"/>
      <c r="BK119" s="60"/>
      <c r="BL119" s="60"/>
      <c r="BM119" s="60"/>
      <c r="BN119" s="60"/>
      <c r="BO119" s="60"/>
      <c r="BP119" s="60"/>
      <c r="BQ119" s="60"/>
      <c r="BR119" s="60"/>
      <c r="BS119" s="60"/>
      <c r="BT119" s="60"/>
      <c r="BU119" s="60"/>
      <c r="BV119" s="60"/>
      <c r="BW119" s="60"/>
      <c r="BX119" s="60"/>
      <c r="BY119" s="60"/>
      <c r="BZ119" s="60"/>
    </row>
    <row r="120" spans="1:108" s="17" customFormat="1" x14ac:dyDescent="0.25">
      <c r="A120" s="59" t="s">
        <v>31</v>
      </c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  <c r="AH120" s="59"/>
      <c r="AI120" s="59"/>
      <c r="AJ120" s="59"/>
      <c r="AK120" s="59"/>
      <c r="AL120" s="59"/>
      <c r="AM120" s="59"/>
      <c r="AN120" s="59"/>
      <c r="AO120" s="59"/>
      <c r="AP120" s="59"/>
      <c r="AQ120" s="59"/>
      <c r="AR120" s="59"/>
      <c r="AS120" s="59"/>
      <c r="AT120" s="59"/>
      <c r="AU120" s="59"/>
      <c r="AV120" s="59"/>
      <c r="AW120" s="59"/>
      <c r="AX120" s="59"/>
      <c r="AY120" s="59"/>
      <c r="AZ120" s="59"/>
      <c r="BA120" s="59"/>
      <c r="BB120" s="59"/>
      <c r="BC120" s="59"/>
      <c r="BD120" s="59"/>
      <c r="BE120" s="59"/>
      <c r="BF120" s="59"/>
      <c r="BG120" s="59"/>
      <c r="BH120" s="59"/>
      <c r="BI120" s="59"/>
      <c r="BJ120" s="59"/>
      <c r="BK120" s="59"/>
      <c r="BL120" s="59"/>
      <c r="BM120" s="59"/>
      <c r="BN120" s="59"/>
      <c r="BO120" s="59"/>
      <c r="BP120" s="59"/>
      <c r="BQ120" s="59"/>
      <c r="BR120" s="59"/>
      <c r="BS120" s="59"/>
      <c r="BT120" s="59"/>
      <c r="BU120" s="59"/>
      <c r="BV120" s="59"/>
      <c r="BW120" s="59"/>
      <c r="BX120" s="59"/>
      <c r="BY120" s="59"/>
      <c r="BZ120" s="59"/>
      <c r="CA120" s="59"/>
      <c r="CB120" s="59"/>
      <c r="CC120" s="59"/>
      <c r="CD120" s="59"/>
      <c r="CE120" s="59"/>
      <c r="CF120" s="59"/>
      <c r="CG120" s="59"/>
      <c r="CH120" s="59"/>
      <c r="CI120" s="59"/>
      <c r="CJ120" s="59"/>
      <c r="CK120" s="59"/>
      <c r="CL120" s="59"/>
      <c r="CM120" s="59"/>
      <c r="CN120" s="59"/>
      <c r="CO120" s="59"/>
      <c r="CP120" s="59"/>
      <c r="CQ120" s="59"/>
      <c r="CR120" s="59"/>
      <c r="CS120" s="59"/>
      <c r="CT120" s="59"/>
      <c r="CU120" s="59"/>
      <c r="CV120" s="59"/>
      <c r="CW120" s="59"/>
      <c r="CX120" s="59"/>
      <c r="CY120" s="59"/>
      <c r="CZ120" s="59"/>
      <c r="DA120" s="59"/>
      <c r="DB120" s="59"/>
      <c r="DC120" s="59"/>
      <c r="DD120" s="59"/>
    </row>
    <row r="121" spans="1:108" s="17" customFormat="1" x14ac:dyDescent="0.25">
      <c r="A121" s="59" t="s">
        <v>32</v>
      </c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9"/>
      <c r="AG121" s="59"/>
      <c r="AH121" s="59"/>
      <c r="AI121" s="59"/>
      <c r="AJ121" s="59"/>
      <c r="AK121" s="59"/>
      <c r="AL121" s="59"/>
      <c r="AM121" s="59"/>
      <c r="AN121" s="59"/>
      <c r="AO121" s="59"/>
      <c r="AP121" s="59"/>
      <c r="AQ121" s="59"/>
      <c r="AR121" s="59"/>
      <c r="AS121" s="59"/>
      <c r="AT121" s="59"/>
      <c r="AU121" s="59"/>
      <c r="AV121" s="59"/>
      <c r="AW121" s="59"/>
      <c r="AX121" s="59"/>
      <c r="AY121" s="59"/>
      <c r="AZ121" s="59"/>
      <c r="BA121" s="59"/>
      <c r="BB121" s="59"/>
      <c r="BC121" s="59"/>
      <c r="BD121" s="59"/>
      <c r="BE121" s="59"/>
      <c r="BF121" s="59"/>
      <c r="BG121" s="59"/>
      <c r="BH121" s="59"/>
      <c r="BI121" s="59"/>
      <c r="BJ121" s="59"/>
      <c r="BK121" s="59"/>
      <c r="BL121" s="59"/>
      <c r="BM121" s="59"/>
      <c r="BN121" s="59"/>
      <c r="BO121" s="59"/>
      <c r="BP121" s="59"/>
      <c r="BQ121" s="59"/>
      <c r="BR121" s="59"/>
      <c r="BS121" s="59"/>
      <c r="BT121" s="59"/>
      <c r="BU121" s="59"/>
      <c r="BV121" s="59"/>
      <c r="BW121" s="59"/>
      <c r="BX121" s="59"/>
      <c r="BY121" s="59"/>
      <c r="BZ121" s="59"/>
      <c r="CA121" s="59"/>
      <c r="CB121" s="59"/>
      <c r="CC121" s="59"/>
      <c r="CD121" s="59"/>
      <c r="CE121" s="59"/>
      <c r="CF121" s="59"/>
      <c r="CG121" s="59"/>
      <c r="CH121" s="59"/>
      <c r="CI121" s="59"/>
      <c r="CJ121" s="59"/>
      <c r="CK121" s="59"/>
      <c r="CL121" s="59"/>
      <c r="CM121" s="59"/>
      <c r="CN121" s="59"/>
      <c r="CO121" s="59"/>
      <c r="CP121" s="59"/>
      <c r="CQ121" s="59"/>
      <c r="CR121" s="59"/>
      <c r="CS121" s="59"/>
      <c r="CT121" s="59"/>
      <c r="CU121" s="59"/>
      <c r="CV121" s="59"/>
      <c r="CW121" s="59"/>
      <c r="CX121" s="59"/>
      <c r="CY121" s="59"/>
      <c r="CZ121" s="59"/>
      <c r="DA121" s="59"/>
      <c r="DB121" s="59"/>
      <c r="DC121" s="59"/>
      <c r="DD121" s="59"/>
    </row>
    <row r="122" spans="1:108" s="17" customFormat="1" x14ac:dyDescent="0.25">
      <c r="A122" s="59" t="s">
        <v>33</v>
      </c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9"/>
      <c r="AG122" s="59"/>
      <c r="AH122" s="59"/>
      <c r="AI122" s="59"/>
      <c r="AJ122" s="59"/>
      <c r="AK122" s="59"/>
      <c r="AL122" s="59"/>
      <c r="AM122" s="59"/>
      <c r="AN122" s="59"/>
      <c r="AO122" s="59"/>
      <c r="AP122" s="59"/>
      <c r="AQ122" s="59"/>
      <c r="AR122" s="59"/>
      <c r="AS122" s="59"/>
      <c r="AT122" s="59"/>
      <c r="AU122" s="59"/>
      <c r="AV122" s="59"/>
      <c r="AW122" s="59"/>
      <c r="AX122" s="59"/>
      <c r="AY122" s="59"/>
      <c r="AZ122" s="59"/>
      <c r="BA122" s="59"/>
      <c r="BB122" s="59"/>
      <c r="BC122" s="59"/>
      <c r="BD122" s="59"/>
      <c r="BE122" s="59"/>
      <c r="BF122" s="59"/>
      <c r="BG122" s="59"/>
      <c r="BH122" s="59"/>
      <c r="BI122" s="59"/>
      <c r="BJ122" s="59"/>
      <c r="BK122" s="59"/>
      <c r="BL122" s="59"/>
      <c r="BM122" s="59"/>
      <c r="BN122" s="59"/>
      <c r="BO122" s="59"/>
      <c r="BP122" s="59"/>
      <c r="BQ122" s="59"/>
      <c r="BR122" s="59"/>
      <c r="BS122" s="59"/>
      <c r="BT122" s="59"/>
      <c r="BU122" s="59"/>
      <c r="BV122" s="59"/>
      <c r="BW122" s="59"/>
      <c r="BX122" s="59"/>
      <c r="BY122" s="59"/>
      <c r="BZ122" s="59"/>
      <c r="CA122" s="59"/>
      <c r="CB122" s="59"/>
      <c r="CC122" s="59"/>
      <c r="CD122" s="59"/>
      <c r="CE122" s="59"/>
      <c r="CF122" s="59"/>
      <c r="CG122" s="59"/>
      <c r="CH122" s="59"/>
      <c r="CI122" s="59"/>
      <c r="CJ122" s="59"/>
      <c r="CK122" s="59"/>
      <c r="CL122" s="59"/>
      <c r="CM122" s="59"/>
      <c r="CN122" s="59"/>
      <c r="CO122" s="59"/>
      <c r="CP122" s="59"/>
      <c r="CQ122" s="59"/>
      <c r="CR122" s="59"/>
      <c r="CS122" s="59"/>
      <c r="CT122" s="59"/>
      <c r="CU122" s="59"/>
      <c r="CV122" s="59"/>
      <c r="CW122" s="59"/>
      <c r="CX122" s="59"/>
      <c r="CY122" s="59"/>
      <c r="CZ122" s="59"/>
      <c r="DA122" s="59"/>
      <c r="DB122" s="59"/>
      <c r="DC122" s="59"/>
      <c r="DD122" s="59"/>
    </row>
    <row r="123" spans="1:108" s="17" customFormat="1" x14ac:dyDescent="0.25"/>
    <row r="124" spans="1:108" s="17" customFormat="1" x14ac:dyDescent="0.25"/>
    <row r="125" spans="1:108" s="17" customFormat="1" x14ac:dyDescent="0.25"/>
    <row r="126" spans="1:108" s="17" customFormat="1" x14ac:dyDescent="0.25"/>
    <row r="127" spans="1:108" s="17" customFormat="1" x14ac:dyDescent="0.25"/>
    <row r="128" spans="1:108" s="17" customFormat="1" x14ac:dyDescent="0.25"/>
    <row r="129" spans="25:25" s="17" customFormat="1" x14ac:dyDescent="0.25"/>
    <row r="130" spans="25:25" s="17" customFormat="1" x14ac:dyDescent="0.25"/>
    <row r="131" spans="25:25" s="17" customFormat="1" x14ac:dyDescent="0.25"/>
    <row r="132" spans="25:25" s="17" customFormat="1" x14ac:dyDescent="0.25"/>
    <row r="135" spans="25:25" x14ac:dyDescent="0.25">
      <c r="Y135" s="12"/>
    </row>
    <row r="136" spans="25:25" x14ac:dyDescent="0.25">
      <c r="Y136" s="12"/>
    </row>
    <row r="137" spans="25:25" x14ac:dyDescent="0.25">
      <c r="Y137" s="12"/>
    </row>
    <row r="138" spans="25:25" x14ac:dyDescent="0.25">
      <c r="Y138" s="12"/>
    </row>
    <row r="139" spans="25:25" x14ac:dyDescent="0.25">
      <c r="Y139" s="12"/>
    </row>
    <row r="140" spans="25:25" x14ac:dyDescent="0.25">
      <c r="Y140" s="12"/>
    </row>
    <row r="162" spans="25:25" x14ac:dyDescent="0.25">
      <c r="Y162" s="12"/>
    </row>
  </sheetData>
  <mergeCells count="893">
    <mergeCell ref="A91:F91"/>
    <mergeCell ref="H91:Y91"/>
    <mergeCell ref="Z91:AJ91"/>
    <mergeCell ref="AK91:AU91"/>
    <mergeCell ref="AV91:BL91"/>
    <mergeCell ref="BM91:BZ91"/>
    <mergeCell ref="CA91:CN91"/>
    <mergeCell ref="CO91:DD91"/>
    <mergeCell ref="A94:F94"/>
    <mergeCell ref="G94:Y94"/>
    <mergeCell ref="Z94:AJ94"/>
    <mergeCell ref="AK94:AU94"/>
    <mergeCell ref="AV94:BL94"/>
    <mergeCell ref="BM94:BZ94"/>
    <mergeCell ref="CA94:CN94"/>
    <mergeCell ref="CO94:DD94"/>
    <mergeCell ref="A92:F92"/>
    <mergeCell ref="H92:Y92"/>
    <mergeCell ref="Z92:AJ92"/>
    <mergeCell ref="AK92:AU92"/>
    <mergeCell ref="AV92:BL92"/>
    <mergeCell ref="BM92:BZ92"/>
    <mergeCell ref="CA92:CN92"/>
    <mergeCell ref="CO92:DD92"/>
    <mergeCell ref="A93:F93"/>
    <mergeCell ref="G93:Y93"/>
    <mergeCell ref="Z93:AJ93"/>
    <mergeCell ref="AK93:AU93"/>
    <mergeCell ref="AV93:BL93"/>
    <mergeCell ref="BM93:BZ93"/>
    <mergeCell ref="CA93:CN93"/>
    <mergeCell ref="CO93:DD93"/>
    <mergeCell ref="A89:F89"/>
    <mergeCell ref="H89:Y89"/>
    <mergeCell ref="Z89:AJ89"/>
    <mergeCell ref="AK89:AU89"/>
    <mergeCell ref="AV89:BL89"/>
    <mergeCell ref="BM89:BZ89"/>
    <mergeCell ref="CA89:CN89"/>
    <mergeCell ref="CO89:DD89"/>
    <mergeCell ref="A90:F90"/>
    <mergeCell ref="G90:Y90"/>
    <mergeCell ref="Z90:AJ90"/>
    <mergeCell ref="AK90:AU90"/>
    <mergeCell ref="AV90:BL90"/>
    <mergeCell ref="BM90:BZ90"/>
    <mergeCell ref="CA90:CN90"/>
    <mergeCell ref="CO90:DD90"/>
    <mergeCell ref="A87:F87"/>
    <mergeCell ref="G87:Y87"/>
    <mergeCell ref="Z87:AJ87"/>
    <mergeCell ref="AK87:AU87"/>
    <mergeCell ref="AV87:BL87"/>
    <mergeCell ref="BM87:BZ87"/>
    <mergeCell ref="CA87:CN87"/>
    <mergeCell ref="CO87:DD87"/>
    <mergeCell ref="A88:F88"/>
    <mergeCell ref="G88:Y88"/>
    <mergeCell ref="Z88:AJ88"/>
    <mergeCell ref="AK88:AU88"/>
    <mergeCell ref="AV88:BL88"/>
    <mergeCell ref="BM88:BZ88"/>
    <mergeCell ref="CA88:CN88"/>
    <mergeCell ref="CO88:DD88"/>
    <mergeCell ref="A85:F85"/>
    <mergeCell ref="H85:Y85"/>
    <mergeCell ref="Z85:AJ85"/>
    <mergeCell ref="AK85:AU85"/>
    <mergeCell ref="AV85:BL85"/>
    <mergeCell ref="BM85:BZ85"/>
    <mergeCell ref="CA85:CN85"/>
    <mergeCell ref="CO85:DD85"/>
    <mergeCell ref="A86:F86"/>
    <mergeCell ref="H86:Y86"/>
    <mergeCell ref="Z86:AJ86"/>
    <mergeCell ref="AK86:AU86"/>
    <mergeCell ref="AV86:BL86"/>
    <mergeCell ref="BM86:BZ86"/>
    <mergeCell ref="CA86:CN86"/>
    <mergeCell ref="CO86:DD86"/>
    <mergeCell ref="A75:F75"/>
    <mergeCell ref="G75:Y75"/>
    <mergeCell ref="Z75:AJ75"/>
    <mergeCell ref="AK75:AU75"/>
    <mergeCell ref="AV75:BL75"/>
    <mergeCell ref="BM75:BZ75"/>
    <mergeCell ref="CA75:CN75"/>
    <mergeCell ref="CO75:DD75"/>
    <mergeCell ref="A76:F76"/>
    <mergeCell ref="G76:Y76"/>
    <mergeCell ref="Z76:AJ76"/>
    <mergeCell ref="AK76:AU76"/>
    <mergeCell ref="AV76:BL76"/>
    <mergeCell ref="BM76:BZ76"/>
    <mergeCell ref="CA76:CN76"/>
    <mergeCell ref="CO76:DD76"/>
    <mergeCell ref="A73:F73"/>
    <mergeCell ref="H73:Y73"/>
    <mergeCell ref="Z73:AJ73"/>
    <mergeCell ref="AK73:AU73"/>
    <mergeCell ref="AV73:BL73"/>
    <mergeCell ref="BM73:BZ73"/>
    <mergeCell ref="CA73:CN73"/>
    <mergeCell ref="CO73:DD73"/>
    <mergeCell ref="A74:F74"/>
    <mergeCell ref="H74:Y74"/>
    <mergeCell ref="Z74:AJ74"/>
    <mergeCell ref="AK74:AU74"/>
    <mergeCell ref="AV74:BL74"/>
    <mergeCell ref="BM74:BZ74"/>
    <mergeCell ref="CA74:CN74"/>
    <mergeCell ref="CO74:DD74"/>
    <mergeCell ref="A71:F71"/>
    <mergeCell ref="H71:Y71"/>
    <mergeCell ref="Z71:AJ71"/>
    <mergeCell ref="AK71:AU71"/>
    <mergeCell ref="AV71:BL71"/>
    <mergeCell ref="BM71:BZ71"/>
    <mergeCell ref="CA71:CN71"/>
    <mergeCell ref="CO71:DD71"/>
    <mergeCell ref="A72:F72"/>
    <mergeCell ref="G72:Y72"/>
    <mergeCell ref="Z72:AJ72"/>
    <mergeCell ref="AK72:AU72"/>
    <mergeCell ref="AV72:BL72"/>
    <mergeCell ref="BM72:BZ72"/>
    <mergeCell ref="CA72:CN72"/>
    <mergeCell ref="CO72:DD72"/>
    <mergeCell ref="A45:F45"/>
    <mergeCell ref="G45:Y45"/>
    <mergeCell ref="Z45:AJ45"/>
    <mergeCell ref="AK45:AU45"/>
    <mergeCell ref="AV45:BL45"/>
    <mergeCell ref="BM45:BZ45"/>
    <mergeCell ref="CA45:CN45"/>
    <mergeCell ref="CO45:DD45"/>
    <mergeCell ref="A46:F46"/>
    <mergeCell ref="G46:Y46"/>
    <mergeCell ref="Z46:AJ46"/>
    <mergeCell ref="AK46:AU46"/>
    <mergeCell ref="AV46:BL46"/>
    <mergeCell ref="BM46:BZ46"/>
    <mergeCell ref="CA46:CN46"/>
    <mergeCell ref="CO46:DD46"/>
    <mergeCell ref="A43:F43"/>
    <mergeCell ref="H43:Y43"/>
    <mergeCell ref="Z43:AJ43"/>
    <mergeCell ref="AK43:AU43"/>
    <mergeCell ref="AV43:BL43"/>
    <mergeCell ref="BM43:BZ43"/>
    <mergeCell ref="CA43:CN43"/>
    <mergeCell ref="CO43:DD43"/>
    <mergeCell ref="A44:F44"/>
    <mergeCell ref="H44:Y44"/>
    <mergeCell ref="Z44:AJ44"/>
    <mergeCell ref="AK44:AU44"/>
    <mergeCell ref="AV44:BL44"/>
    <mergeCell ref="BM44:BZ44"/>
    <mergeCell ref="CA44:CN44"/>
    <mergeCell ref="CO44:DD44"/>
    <mergeCell ref="A41:F41"/>
    <mergeCell ref="H41:Y41"/>
    <mergeCell ref="Z41:AJ41"/>
    <mergeCell ref="AK41:AU41"/>
    <mergeCell ref="AV41:BL41"/>
    <mergeCell ref="BM41:BZ41"/>
    <mergeCell ref="CA41:CN41"/>
    <mergeCell ref="CO41:DD41"/>
    <mergeCell ref="A42:F42"/>
    <mergeCell ref="G42:Y42"/>
    <mergeCell ref="Z42:AJ42"/>
    <mergeCell ref="AK42:AU42"/>
    <mergeCell ref="AV42:BL42"/>
    <mergeCell ref="BM42:BZ42"/>
    <mergeCell ref="CA42:CN42"/>
    <mergeCell ref="CO42:DD42"/>
    <mergeCell ref="A33:F33"/>
    <mergeCell ref="G33:Y33"/>
    <mergeCell ref="Z33:AJ33"/>
    <mergeCell ref="AK33:AU33"/>
    <mergeCell ref="AV33:BL33"/>
    <mergeCell ref="BM33:BZ33"/>
    <mergeCell ref="CA33:CN33"/>
    <mergeCell ref="CO33:DD33"/>
    <mergeCell ref="A34:F34"/>
    <mergeCell ref="G34:Y34"/>
    <mergeCell ref="Z34:AJ34"/>
    <mergeCell ref="AK34:AU34"/>
    <mergeCell ref="AV34:BL34"/>
    <mergeCell ref="BM34:BZ34"/>
    <mergeCell ref="CA34:CN34"/>
    <mergeCell ref="CO34:DD34"/>
    <mergeCell ref="A31:F31"/>
    <mergeCell ref="H31:Y31"/>
    <mergeCell ref="Z31:AJ31"/>
    <mergeCell ref="AK31:AU31"/>
    <mergeCell ref="AV31:BL31"/>
    <mergeCell ref="BM31:BZ31"/>
    <mergeCell ref="CA31:CN31"/>
    <mergeCell ref="CO31:DD31"/>
    <mergeCell ref="A32:F32"/>
    <mergeCell ref="H32:Y32"/>
    <mergeCell ref="Z32:AJ32"/>
    <mergeCell ref="AK32:AU32"/>
    <mergeCell ref="AV32:BL32"/>
    <mergeCell ref="BM32:BZ32"/>
    <mergeCell ref="CA32:CN32"/>
    <mergeCell ref="CO32:DD32"/>
    <mergeCell ref="A29:F29"/>
    <mergeCell ref="H29:Y29"/>
    <mergeCell ref="Z29:AJ29"/>
    <mergeCell ref="AK29:AU29"/>
    <mergeCell ref="AV29:BL29"/>
    <mergeCell ref="BM29:BZ29"/>
    <mergeCell ref="CA29:CN29"/>
    <mergeCell ref="CO29:DD29"/>
    <mergeCell ref="A30:F30"/>
    <mergeCell ref="G30:Y30"/>
    <mergeCell ref="Z30:AJ30"/>
    <mergeCell ref="AK30:AU30"/>
    <mergeCell ref="AV30:BL30"/>
    <mergeCell ref="BM30:BZ30"/>
    <mergeCell ref="CA30:CN30"/>
    <mergeCell ref="CO30:DD30"/>
    <mergeCell ref="A63:F63"/>
    <mergeCell ref="G63:Y63"/>
    <mergeCell ref="Z63:AJ63"/>
    <mergeCell ref="AK63:AU63"/>
    <mergeCell ref="AV63:BL63"/>
    <mergeCell ref="BM63:BZ63"/>
    <mergeCell ref="CA63:CN63"/>
    <mergeCell ref="CO63:DD63"/>
    <mergeCell ref="A64:F64"/>
    <mergeCell ref="G64:Y64"/>
    <mergeCell ref="Z64:AJ64"/>
    <mergeCell ref="AK64:AU64"/>
    <mergeCell ref="AV64:BL64"/>
    <mergeCell ref="BM64:BZ64"/>
    <mergeCell ref="CA64:CN64"/>
    <mergeCell ref="CO64:DD64"/>
    <mergeCell ref="A61:F61"/>
    <mergeCell ref="H61:Y61"/>
    <mergeCell ref="Z61:AJ61"/>
    <mergeCell ref="AK61:AU61"/>
    <mergeCell ref="AV61:BL61"/>
    <mergeCell ref="BM61:BZ61"/>
    <mergeCell ref="CA61:CN61"/>
    <mergeCell ref="CO61:DD61"/>
    <mergeCell ref="A62:F62"/>
    <mergeCell ref="H62:Y62"/>
    <mergeCell ref="Z62:AJ62"/>
    <mergeCell ref="AK62:AU62"/>
    <mergeCell ref="AV62:BL62"/>
    <mergeCell ref="BM62:BZ62"/>
    <mergeCell ref="CA62:CN62"/>
    <mergeCell ref="CO62:DD62"/>
    <mergeCell ref="A59:F59"/>
    <mergeCell ref="H59:Y59"/>
    <mergeCell ref="Z59:AJ59"/>
    <mergeCell ref="AK59:AU59"/>
    <mergeCell ref="AV59:BL59"/>
    <mergeCell ref="BM59:BZ59"/>
    <mergeCell ref="CA59:CN59"/>
    <mergeCell ref="CO59:DD59"/>
    <mergeCell ref="A60:F60"/>
    <mergeCell ref="G60:Y60"/>
    <mergeCell ref="Z60:AJ60"/>
    <mergeCell ref="AK60:AU60"/>
    <mergeCell ref="AV60:BL60"/>
    <mergeCell ref="BM60:BZ60"/>
    <mergeCell ref="CA60:CN60"/>
    <mergeCell ref="CO60:DD60"/>
    <mergeCell ref="A69:F69"/>
    <mergeCell ref="G69:Y69"/>
    <mergeCell ref="Z69:AJ69"/>
    <mergeCell ref="AK69:AU69"/>
    <mergeCell ref="AV69:BL69"/>
    <mergeCell ref="BM69:BZ69"/>
    <mergeCell ref="CA69:CN69"/>
    <mergeCell ref="CO69:DD69"/>
    <mergeCell ref="A70:F70"/>
    <mergeCell ref="G70:Y70"/>
    <mergeCell ref="Z70:AJ70"/>
    <mergeCell ref="AK70:AU70"/>
    <mergeCell ref="AV70:BL70"/>
    <mergeCell ref="BM70:BZ70"/>
    <mergeCell ref="CA70:CN70"/>
    <mergeCell ref="CO70:DD70"/>
    <mergeCell ref="A67:F67"/>
    <mergeCell ref="H67:Y67"/>
    <mergeCell ref="Z67:AJ67"/>
    <mergeCell ref="AK67:AU67"/>
    <mergeCell ref="AV67:BL67"/>
    <mergeCell ref="BM67:BZ67"/>
    <mergeCell ref="CA67:CN67"/>
    <mergeCell ref="CO67:DD67"/>
    <mergeCell ref="A68:F68"/>
    <mergeCell ref="H68:Y68"/>
    <mergeCell ref="Z68:AJ68"/>
    <mergeCell ref="AK68:AU68"/>
    <mergeCell ref="AV68:BL68"/>
    <mergeCell ref="BM68:BZ68"/>
    <mergeCell ref="CA68:CN68"/>
    <mergeCell ref="CO68:DD68"/>
    <mergeCell ref="A118:F118"/>
    <mergeCell ref="G118:Y118"/>
    <mergeCell ref="Z118:AJ118"/>
    <mergeCell ref="AK118:AU118"/>
    <mergeCell ref="AV118:BL118"/>
    <mergeCell ref="BM118:BZ118"/>
    <mergeCell ref="CA118:CN118"/>
    <mergeCell ref="CO118:DD118"/>
    <mergeCell ref="A65:F65"/>
    <mergeCell ref="H65:Y65"/>
    <mergeCell ref="Z65:AJ65"/>
    <mergeCell ref="AK65:AU65"/>
    <mergeCell ref="AV65:BL65"/>
    <mergeCell ref="BM65:BZ65"/>
    <mergeCell ref="CA65:CN65"/>
    <mergeCell ref="CO65:DD65"/>
    <mergeCell ref="A66:F66"/>
    <mergeCell ref="G66:Y66"/>
    <mergeCell ref="Z66:AJ66"/>
    <mergeCell ref="AK66:AU66"/>
    <mergeCell ref="AV66:BL66"/>
    <mergeCell ref="BM66:BZ66"/>
    <mergeCell ref="CA66:CN66"/>
    <mergeCell ref="CO66:DD66"/>
    <mergeCell ref="A116:F116"/>
    <mergeCell ref="H116:Y116"/>
    <mergeCell ref="Z116:AJ116"/>
    <mergeCell ref="AK116:AU116"/>
    <mergeCell ref="AV116:BL116"/>
    <mergeCell ref="BM116:BZ116"/>
    <mergeCell ref="CA116:CN116"/>
    <mergeCell ref="CO116:DD116"/>
    <mergeCell ref="A117:F117"/>
    <mergeCell ref="G117:Y117"/>
    <mergeCell ref="Z117:AJ117"/>
    <mergeCell ref="AK117:AU117"/>
    <mergeCell ref="AV117:BL117"/>
    <mergeCell ref="BM117:BZ117"/>
    <mergeCell ref="CA117:CN117"/>
    <mergeCell ref="CO117:DD117"/>
    <mergeCell ref="A114:F114"/>
    <mergeCell ref="G114:Y114"/>
    <mergeCell ref="Z114:AJ114"/>
    <mergeCell ref="AK114:AU114"/>
    <mergeCell ref="AV114:BL114"/>
    <mergeCell ref="BM114:BZ114"/>
    <mergeCell ref="CA114:CN114"/>
    <mergeCell ref="CO114:DD114"/>
    <mergeCell ref="A115:F115"/>
    <mergeCell ref="H115:Y115"/>
    <mergeCell ref="Z115:AJ115"/>
    <mergeCell ref="AK115:AU115"/>
    <mergeCell ref="AV115:BL115"/>
    <mergeCell ref="BM115:BZ115"/>
    <mergeCell ref="CA115:CN115"/>
    <mergeCell ref="CO115:DD115"/>
    <mergeCell ref="A112:F112"/>
    <mergeCell ref="G112:Y112"/>
    <mergeCell ref="Z112:AJ112"/>
    <mergeCell ref="AK112:AU112"/>
    <mergeCell ref="AV112:BL112"/>
    <mergeCell ref="BM112:BZ112"/>
    <mergeCell ref="CA112:CN112"/>
    <mergeCell ref="CO112:DD112"/>
    <mergeCell ref="A113:F113"/>
    <mergeCell ref="H113:Y113"/>
    <mergeCell ref="Z113:AJ113"/>
    <mergeCell ref="AK113:AU113"/>
    <mergeCell ref="AV113:BL113"/>
    <mergeCell ref="BM113:BZ113"/>
    <mergeCell ref="CA113:CN113"/>
    <mergeCell ref="CO113:DD113"/>
    <mergeCell ref="A110:F110"/>
    <mergeCell ref="H110:Y110"/>
    <mergeCell ref="Z110:AJ110"/>
    <mergeCell ref="AK110:AU110"/>
    <mergeCell ref="AV110:BL110"/>
    <mergeCell ref="BM110:BZ110"/>
    <mergeCell ref="CA110:CN110"/>
    <mergeCell ref="CO110:DD110"/>
    <mergeCell ref="A111:F111"/>
    <mergeCell ref="G111:Y111"/>
    <mergeCell ref="Z111:AJ111"/>
    <mergeCell ref="AK111:AU111"/>
    <mergeCell ref="AV111:BL111"/>
    <mergeCell ref="BM111:BZ111"/>
    <mergeCell ref="CA111:CN111"/>
    <mergeCell ref="CO111:DD111"/>
    <mergeCell ref="A108:F108"/>
    <mergeCell ref="G108:Y108"/>
    <mergeCell ref="Z108:AJ108"/>
    <mergeCell ref="AK108:AU108"/>
    <mergeCell ref="AV108:BL108"/>
    <mergeCell ref="BM108:BZ108"/>
    <mergeCell ref="CA108:CN108"/>
    <mergeCell ref="CO108:DD108"/>
    <mergeCell ref="A109:F109"/>
    <mergeCell ref="H109:Y109"/>
    <mergeCell ref="Z109:AJ109"/>
    <mergeCell ref="AK109:AU109"/>
    <mergeCell ref="AV109:BL109"/>
    <mergeCell ref="BM109:BZ109"/>
    <mergeCell ref="CA109:CN109"/>
    <mergeCell ref="CO109:DD109"/>
    <mergeCell ref="A107:F107"/>
    <mergeCell ref="H107:Y107"/>
    <mergeCell ref="Z107:AJ107"/>
    <mergeCell ref="AK107:AU107"/>
    <mergeCell ref="AV107:BL107"/>
    <mergeCell ref="BM107:BZ107"/>
    <mergeCell ref="CA107:CN107"/>
    <mergeCell ref="CO107:DD107"/>
    <mergeCell ref="A83:F83"/>
    <mergeCell ref="H83:Y83"/>
    <mergeCell ref="Z83:AJ83"/>
    <mergeCell ref="AK83:AU83"/>
    <mergeCell ref="AV83:BL83"/>
    <mergeCell ref="BM83:BZ83"/>
    <mergeCell ref="CA83:CN83"/>
    <mergeCell ref="CO83:DD83"/>
    <mergeCell ref="A84:F84"/>
    <mergeCell ref="G84:Y84"/>
    <mergeCell ref="Z84:AJ84"/>
    <mergeCell ref="AK84:AU84"/>
    <mergeCell ref="AV84:BL84"/>
    <mergeCell ref="BM84:BZ84"/>
    <mergeCell ref="CA84:CN84"/>
    <mergeCell ref="CO84:DD84"/>
    <mergeCell ref="CA78:CN78"/>
    <mergeCell ref="CO78:DD78"/>
    <mergeCell ref="A81:F81"/>
    <mergeCell ref="G81:Y81"/>
    <mergeCell ref="Z81:AJ81"/>
    <mergeCell ref="AK81:AU81"/>
    <mergeCell ref="AV81:BL81"/>
    <mergeCell ref="BM81:BZ81"/>
    <mergeCell ref="CA81:CN81"/>
    <mergeCell ref="CO81:DD81"/>
    <mergeCell ref="A82:F82"/>
    <mergeCell ref="G82:Y82"/>
    <mergeCell ref="Z82:AJ82"/>
    <mergeCell ref="AK82:AU82"/>
    <mergeCell ref="AV82:BL82"/>
    <mergeCell ref="BM82:BZ82"/>
    <mergeCell ref="CA82:CN82"/>
    <mergeCell ref="CO82:DD82"/>
    <mergeCell ref="A80:F80"/>
    <mergeCell ref="H80:Y80"/>
    <mergeCell ref="Z80:AJ80"/>
    <mergeCell ref="AK80:AU80"/>
    <mergeCell ref="AV80:BL80"/>
    <mergeCell ref="BM80:BZ80"/>
    <mergeCell ref="CA80:CN80"/>
    <mergeCell ref="CO80:DD80"/>
    <mergeCell ref="CA40:CN40"/>
    <mergeCell ref="CO40:DD40"/>
    <mergeCell ref="A79:F79"/>
    <mergeCell ref="H79:Y79"/>
    <mergeCell ref="Z79:AJ79"/>
    <mergeCell ref="AK79:AU79"/>
    <mergeCell ref="AV79:BL79"/>
    <mergeCell ref="BM79:BZ79"/>
    <mergeCell ref="CA79:CN79"/>
    <mergeCell ref="CO79:DD79"/>
    <mergeCell ref="A77:F77"/>
    <mergeCell ref="H77:Y77"/>
    <mergeCell ref="Z77:AJ77"/>
    <mergeCell ref="AK77:AU77"/>
    <mergeCell ref="AV77:BL77"/>
    <mergeCell ref="BM77:BZ77"/>
    <mergeCell ref="CA77:CN77"/>
    <mergeCell ref="CO77:DD77"/>
    <mergeCell ref="A78:F78"/>
    <mergeCell ref="G78:Y78"/>
    <mergeCell ref="Z78:AJ78"/>
    <mergeCell ref="AK78:AU78"/>
    <mergeCell ref="AV78:BL78"/>
    <mergeCell ref="BM78:BZ78"/>
    <mergeCell ref="CO37:DD37"/>
    <mergeCell ref="CO38:DD38"/>
    <mergeCell ref="A39:F39"/>
    <mergeCell ref="G39:Y39"/>
    <mergeCell ref="Z39:AJ39"/>
    <mergeCell ref="AK39:AU39"/>
    <mergeCell ref="AV39:BL39"/>
    <mergeCell ref="BM39:BZ39"/>
    <mergeCell ref="CA39:CN39"/>
    <mergeCell ref="CO39:DD39"/>
    <mergeCell ref="BM40:BZ40"/>
    <mergeCell ref="A36:F36"/>
    <mergeCell ref="G36:Y36"/>
    <mergeCell ref="A37:F37"/>
    <mergeCell ref="H37:Y37"/>
    <mergeCell ref="Z37:AJ37"/>
    <mergeCell ref="AK37:AU37"/>
    <mergeCell ref="AV37:BL37"/>
    <mergeCell ref="BM37:BZ37"/>
    <mergeCell ref="A40:F40"/>
    <mergeCell ref="G40:Y40"/>
    <mergeCell ref="Z40:AJ40"/>
    <mergeCell ref="AK40:AU40"/>
    <mergeCell ref="AV40:BL40"/>
    <mergeCell ref="A35:F35"/>
    <mergeCell ref="H35:Y35"/>
    <mergeCell ref="Z35:AJ35"/>
    <mergeCell ref="AK35:AU35"/>
    <mergeCell ref="AV35:BL35"/>
    <mergeCell ref="BM35:BZ35"/>
    <mergeCell ref="CA35:CN35"/>
    <mergeCell ref="A38:F38"/>
    <mergeCell ref="H38:Y38"/>
    <mergeCell ref="Z38:AJ38"/>
    <mergeCell ref="AK38:AU38"/>
    <mergeCell ref="AV38:BL38"/>
    <mergeCell ref="BM38:BZ38"/>
    <mergeCell ref="CA38:CN38"/>
    <mergeCell ref="CA37:CN37"/>
    <mergeCell ref="CO35:DD35"/>
    <mergeCell ref="Z36:AJ36"/>
    <mergeCell ref="AK36:AU36"/>
    <mergeCell ref="AV36:BL36"/>
    <mergeCell ref="BM36:BZ36"/>
    <mergeCell ref="CA36:CN36"/>
    <mergeCell ref="CO36:DD36"/>
    <mergeCell ref="CO50:DD50"/>
    <mergeCell ref="CO58:DD58"/>
    <mergeCell ref="Z58:AJ58"/>
    <mergeCell ref="AK58:AU58"/>
    <mergeCell ref="AV58:BL58"/>
    <mergeCell ref="CA58:CN58"/>
    <mergeCell ref="BM58:BZ58"/>
    <mergeCell ref="CO52:DD52"/>
    <mergeCell ref="BM52:BZ52"/>
    <mergeCell ref="CA57:CN57"/>
    <mergeCell ref="CO57:DD57"/>
    <mergeCell ref="Z55:AJ55"/>
    <mergeCell ref="Z56:AJ56"/>
    <mergeCell ref="Z52:AJ52"/>
    <mergeCell ref="AK52:AU52"/>
    <mergeCell ref="AK56:AU56"/>
    <mergeCell ref="AV56:BL56"/>
    <mergeCell ref="CA23:CN23"/>
    <mergeCell ref="CO23:DD23"/>
    <mergeCell ref="CO20:DD20"/>
    <mergeCell ref="CA21:CN21"/>
    <mergeCell ref="CO21:DD21"/>
    <mergeCell ref="CA22:CN22"/>
    <mergeCell ref="CO22:DD22"/>
    <mergeCell ref="AV22:BL22"/>
    <mergeCell ref="BM22:BZ22"/>
    <mergeCell ref="BM6:CB6"/>
    <mergeCell ref="CC6:CI6"/>
    <mergeCell ref="H49:Y49"/>
    <mergeCell ref="Z49:AJ49"/>
    <mergeCell ref="AK49:AU49"/>
    <mergeCell ref="AV49:BL49"/>
    <mergeCell ref="Z47:AJ47"/>
    <mergeCell ref="AK47:AU47"/>
    <mergeCell ref="AV47:BL47"/>
    <mergeCell ref="BM47:BZ47"/>
    <mergeCell ref="CA47:CN47"/>
    <mergeCell ref="G48:Y48"/>
    <mergeCell ref="Z48:AJ48"/>
    <mergeCell ref="H47:Y47"/>
    <mergeCell ref="BM49:BZ49"/>
    <mergeCell ref="CA49:CN49"/>
    <mergeCell ref="AK8:AU9"/>
    <mergeCell ref="BM8:BZ9"/>
    <mergeCell ref="CA8:DD8"/>
    <mergeCell ref="CA9:CN9"/>
    <mergeCell ref="CO9:DD9"/>
    <mergeCell ref="CA13:CN13"/>
    <mergeCell ref="CO13:DD13"/>
    <mergeCell ref="CO15:DD15"/>
    <mergeCell ref="CA12:CN12"/>
    <mergeCell ref="CO12:DD12"/>
    <mergeCell ref="A13:F13"/>
    <mergeCell ref="H13:Y13"/>
    <mergeCell ref="Z13:AJ13"/>
    <mergeCell ref="AK13:AU13"/>
    <mergeCell ref="AV13:BL13"/>
    <mergeCell ref="BM13:BZ13"/>
    <mergeCell ref="BV3:CL3"/>
    <mergeCell ref="A5:F9"/>
    <mergeCell ref="G5:Y9"/>
    <mergeCell ref="Z5:AU7"/>
    <mergeCell ref="AV5:BL9"/>
    <mergeCell ref="BM5:DD5"/>
    <mergeCell ref="CA10:CN10"/>
    <mergeCell ref="CO10:DD10"/>
    <mergeCell ref="A10:F10"/>
    <mergeCell ref="G10:Y10"/>
    <mergeCell ref="Z10:AJ10"/>
    <mergeCell ref="AK10:AU10"/>
    <mergeCell ref="AV10:BL10"/>
    <mergeCell ref="BM10:BZ10"/>
    <mergeCell ref="CJ6:DD6"/>
    <mergeCell ref="Z8:AJ9"/>
    <mergeCell ref="A11:F11"/>
    <mergeCell ref="H11:Y11"/>
    <mergeCell ref="Z11:AJ11"/>
    <mergeCell ref="AK11:AU11"/>
    <mergeCell ref="AV11:BL11"/>
    <mergeCell ref="BM11:BZ11"/>
    <mergeCell ref="CA11:CN11"/>
    <mergeCell ref="CO11:DD11"/>
    <mergeCell ref="CO16:DD16"/>
    <mergeCell ref="A16:F16"/>
    <mergeCell ref="G16:Y16"/>
    <mergeCell ref="Z16:AJ16"/>
    <mergeCell ref="AK16:AU16"/>
    <mergeCell ref="AV16:BL16"/>
    <mergeCell ref="BM16:BZ16"/>
    <mergeCell ref="CA14:CN14"/>
    <mergeCell ref="CO14:DD14"/>
    <mergeCell ref="A15:F15"/>
    <mergeCell ref="G15:Y15"/>
    <mergeCell ref="Z15:AJ15"/>
    <mergeCell ref="AK15:AU15"/>
    <mergeCell ref="AV15:BL15"/>
    <mergeCell ref="BM15:BZ15"/>
    <mergeCell ref="CA15:CN15"/>
    <mergeCell ref="A14:F14"/>
    <mergeCell ref="H14:Y14"/>
    <mergeCell ref="Z14:AJ14"/>
    <mergeCell ref="AK14:AU14"/>
    <mergeCell ref="AV14:BL14"/>
    <mergeCell ref="BM14:BZ14"/>
    <mergeCell ref="Z12:AJ12"/>
    <mergeCell ref="AK12:AU12"/>
    <mergeCell ref="AV12:BL12"/>
    <mergeCell ref="BM12:BZ12"/>
    <mergeCell ref="A12:F12"/>
    <mergeCell ref="G12:Y12"/>
    <mergeCell ref="Z20:AJ20"/>
    <mergeCell ref="AK20:AU20"/>
    <mergeCell ref="AV20:BL20"/>
    <mergeCell ref="BM20:BZ20"/>
    <mergeCell ref="CA18:CN18"/>
    <mergeCell ref="CA16:CN16"/>
    <mergeCell ref="CA19:CN19"/>
    <mergeCell ref="CO19:DD19"/>
    <mergeCell ref="A18:F18"/>
    <mergeCell ref="G18:Y18"/>
    <mergeCell ref="Z18:AJ18"/>
    <mergeCell ref="AK18:AU18"/>
    <mergeCell ref="AV18:BL18"/>
    <mergeCell ref="BM18:BZ18"/>
    <mergeCell ref="CA17:CN17"/>
    <mergeCell ref="CO17:DD17"/>
    <mergeCell ref="CO18:DD18"/>
    <mergeCell ref="A17:F17"/>
    <mergeCell ref="H17:Y17"/>
    <mergeCell ref="Z17:AJ17"/>
    <mergeCell ref="AK17:AU17"/>
    <mergeCell ref="AV17:BL17"/>
    <mergeCell ref="BM17:BZ17"/>
    <mergeCell ref="CA20:CN20"/>
    <mergeCell ref="Z23:AJ23"/>
    <mergeCell ref="AK23:AU23"/>
    <mergeCell ref="AV23:BL23"/>
    <mergeCell ref="BM23:BZ23"/>
    <mergeCell ref="A19:F19"/>
    <mergeCell ref="H19:Y19"/>
    <mergeCell ref="Z19:AJ19"/>
    <mergeCell ref="AK19:AU19"/>
    <mergeCell ref="AV19:BL19"/>
    <mergeCell ref="BM19:BZ19"/>
    <mergeCell ref="A22:F22"/>
    <mergeCell ref="G22:Y22"/>
    <mergeCell ref="A21:F21"/>
    <mergeCell ref="G21:Y21"/>
    <mergeCell ref="Z21:AJ21"/>
    <mergeCell ref="AK21:AU21"/>
    <mergeCell ref="AV21:BL21"/>
    <mergeCell ref="BM21:BZ21"/>
    <mergeCell ref="A20:F20"/>
    <mergeCell ref="H20:Y20"/>
    <mergeCell ref="A23:F23"/>
    <mergeCell ref="H23:Y23"/>
    <mergeCell ref="Z22:AJ22"/>
    <mergeCell ref="AK22:AU22"/>
    <mergeCell ref="AK27:AU27"/>
    <mergeCell ref="AV27:BL27"/>
    <mergeCell ref="BM27:BZ27"/>
    <mergeCell ref="AK28:AU28"/>
    <mergeCell ref="CA27:CN27"/>
    <mergeCell ref="CO27:DD27"/>
    <mergeCell ref="A26:F26"/>
    <mergeCell ref="H26:Y26"/>
    <mergeCell ref="CA28:CN28"/>
    <mergeCell ref="CO28:DD28"/>
    <mergeCell ref="A28:F28"/>
    <mergeCell ref="G28:Y28"/>
    <mergeCell ref="Z28:AJ28"/>
    <mergeCell ref="AV28:BL28"/>
    <mergeCell ref="AV57:BL57"/>
    <mergeCell ref="BM57:BZ57"/>
    <mergeCell ref="CA24:CN24"/>
    <mergeCell ref="CO24:DD24"/>
    <mergeCell ref="A25:F25"/>
    <mergeCell ref="H25:Y25"/>
    <mergeCell ref="Z25:AJ25"/>
    <mergeCell ref="AK25:AU25"/>
    <mergeCell ref="AV25:BL25"/>
    <mergeCell ref="BM25:BZ25"/>
    <mergeCell ref="CA25:CN25"/>
    <mergeCell ref="CO25:DD25"/>
    <mergeCell ref="A24:F24"/>
    <mergeCell ref="G24:Y24"/>
    <mergeCell ref="Z24:AJ24"/>
    <mergeCell ref="AK24:AU24"/>
    <mergeCell ref="AV24:BL24"/>
    <mergeCell ref="BM24:BZ24"/>
    <mergeCell ref="BM28:BZ28"/>
    <mergeCell ref="CA26:CN26"/>
    <mergeCell ref="CO26:DD26"/>
    <mergeCell ref="A27:F27"/>
    <mergeCell ref="G27:Y27"/>
    <mergeCell ref="Z27:AJ27"/>
    <mergeCell ref="CO54:DD54"/>
    <mergeCell ref="Z51:AJ51"/>
    <mergeCell ref="A122:DD122"/>
    <mergeCell ref="AV119:BI119"/>
    <mergeCell ref="BJ119:BL119"/>
    <mergeCell ref="BM119:BZ119"/>
    <mergeCell ref="A120:DD120"/>
    <mergeCell ref="A121:DD121"/>
    <mergeCell ref="Z26:AJ26"/>
    <mergeCell ref="AK26:AU26"/>
    <mergeCell ref="AV26:BL26"/>
    <mergeCell ref="BM26:BZ26"/>
    <mergeCell ref="CA53:CN53"/>
    <mergeCell ref="A53:F53"/>
    <mergeCell ref="A47:F47"/>
    <mergeCell ref="A49:F49"/>
    <mergeCell ref="AV50:BL50"/>
    <mergeCell ref="BM50:BZ50"/>
    <mergeCell ref="CO49:DD49"/>
    <mergeCell ref="CA50:CN50"/>
    <mergeCell ref="A57:F57"/>
    <mergeCell ref="G57:Y57"/>
    <mergeCell ref="Z57:AJ57"/>
    <mergeCell ref="AK57:AU57"/>
    <mergeCell ref="A54:F54"/>
    <mergeCell ref="AK54:AU54"/>
    <mergeCell ref="AV54:BL54"/>
    <mergeCell ref="BM54:BZ54"/>
    <mergeCell ref="H53:Y53"/>
    <mergeCell ref="Z53:AJ53"/>
    <mergeCell ref="AK53:AU53"/>
    <mergeCell ref="AV53:BL53"/>
    <mergeCell ref="BM53:BZ53"/>
    <mergeCell ref="A97:F97"/>
    <mergeCell ref="H97:Y97"/>
    <mergeCell ref="Z97:AJ97"/>
    <mergeCell ref="AK97:AU97"/>
    <mergeCell ref="AV97:BL97"/>
    <mergeCell ref="BM97:BZ97"/>
    <mergeCell ref="CA97:CN97"/>
    <mergeCell ref="CO97:DD97"/>
    <mergeCell ref="AK51:AU51"/>
    <mergeCell ref="AV51:BL51"/>
    <mergeCell ref="BM51:BZ51"/>
    <mergeCell ref="Z54:AJ54"/>
    <mergeCell ref="AK55:AU55"/>
    <mergeCell ref="AV55:BL55"/>
    <mergeCell ref="BM55:BZ55"/>
    <mergeCell ref="CA55:CN55"/>
    <mergeCell ref="CO55:DD55"/>
    <mergeCell ref="CA51:CN51"/>
    <mergeCell ref="AV52:BL52"/>
    <mergeCell ref="CA52:CN52"/>
    <mergeCell ref="A58:F58"/>
    <mergeCell ref="G58:Y58"/>
    <mergeCell ref="A51:F51"/>
    <mergeCell ref="G51:Y51"/>
    <mergeCell ref="A50:F50"/>
    <mergeCell ref="H50:Y50"/>
    <mergeCell ref="Z50:AJ50"/>
    <mergeCell ref="AK50:AU50"/>
    <mergeCell ref="BM56:BZ56"/>
    <mergeCell ref="CA56:CN56"/>
    <mergeCell ref="CO56:DD56"/>
    <mergeCell ref="CO47:DD47"/>
    <mergeCell ref="G54:Y54"/>
    <mergeCell ref="CO48:DD48"/>
    <mergeCell ref="A55:F55"/>
    <mergeCell ref="H55:Y55"/>
    <mergeCell ref="A52:F52"/>
    <mergeCell ref="G52:Y52"/>
    <mergeCell ref="A56:F56"/>
    <mergeCell ref="H56:Y56"/>
    <mergeCell ref="AK48:AU48"/>
    <mergeCell ref="AV48:BL48"/>
    <mergeCell ref="BM48:BZ48"/>
    <mergeCell ref="CA48:CN48"/>
    <mergeCell ref="A48:F48"/>
    <mergeCell ref="CO53:DD53"/>
    <mergeCell ref="CA54:CN54"/>
    <mergeCell ref="CO51:DD51"/>
    <mergeCell ref="A98:F98"/>
    <mergeCell ref="H98:Y98"/>
    <mergeCell ref="Z98:AJ98"/>
    <mergeCell ref="AK98:AU98"/>
    <mergeCell ref="AV98:BL98"/>
    <mergeCell ref="BM98:BZ98"/>
    <mergeCell ref="CA98:CN98"/>
    <mergeCell ref="CO98:DD98"/>
    <mergeCell ref="A95:F95"/>
    <mergeCell ref="H95:Y95"/>
    <mergeCell ref="Z95:AJ95"/>
    <mergeCell ref="AK95:AU95"/>
    <mergeCell ref="AV95:BL95"/>
    <mergeCell ref="BM95:BZ95"/>
    <mergeCell ref="CA95:CN95"/>
    <mergeCell ref="CO95:DD95"/>
    <mergeCell ref="A96:F96"/>
    <mergeCell ref="G96:Y96"/>
    <mergeCell ref="Z96:AJ96"/>
    <mergeCell ref="AK96:AU96"/>
    <mergeCell ref="AV96:BL96"/>
    <mergeCell ref="BM96:BZ96"/>
    <mergeCell ref="CA96:CN96"/>
    <mergeCell ref="CO96:DD96"/>
    <mergeCell ref="A101:F101"/>
    <mergeCell ref="H101:Y101"/>
    <mergeCell ref="Z101:AJ101"/>
    <mergeCell ref="AK101:AU101"/>
    <mergeCell ref="AV101:BL101"/>
    <mergeCell ref="BM101:BZ101"/>
    <mergeCell ref="CA101:CN101"/>
    <mergeCell ref="CO101:DD101"/>
    <mergeCell ref="A102:F102"/>
    <mergeCell ref="G102:Y102"/>
    <mergeCell ref="Z102:AJ102"/>
    <mergeCell ref="AK102:AU102"/>
    <mergeCell ref="AV102:BL102"/>
    <mergeCell ref="BM102:BZ102"/>
    <mergeCell ref="CA102:CN102"/>
    <mergeCell ref="CO102:DD102"/>
    <mergeCell ref="A99:F99"/>
    <mergeCell ref="G99:Y99"/>
    <mergeCell ref="Z99:AJ99"/>
    <mergeCell ref="AK99:AU99"/>
    <mergeCell ref="AV99:BL99"/>
    <mergeCell ref="BM99:BZ99"/>
    <mergeCell ref="CA99:CN99"/>
    <mergeCell ref="CO99:DD99"/>
    <mergeCell ref="A100:F100"/>
    <mergeCell ref="G100:Y100"/>
    <mergeCell ref="Z100:AJ100"/>
    <mergeCell ref="AK100:AU100"/>
    <mergeCell ref="AV100:BL100"/>
    <mergeCell ref="BM100:BZ100"/>
    <mergeCell ref="CA100:CN100"/>
    <mergeCell ref="CO100:DD100"/>
    <mergeCell ref="A105:F105"/>
    <mergeCell ref="G105:Y105"/>
    <mergeCell ref="Z105:AJ105"/>
    <mergeCell ref="AK105:AU105"/>
    <mergeCell ref="AV105:BL105"/>
    <mergeCell ref="BM105:BZ105"/>
    <mergeCell ref="CA105:CN105"/>
    <mergeCell ref="CO105:DD105"/>
    <mergeCell ref="A106:F106"/>
    <mergeCell ref="G106:Y106"/>
    <mergeCell ref="Z106:AJ106"/>
    <mergeCell ref="AK106:AU106"/>
    <mergeCell ref="AV106:BL106"/>
    <mergeCell ref="BM106:BZ106"/>
    <mergeCell ref="CA106:CN106"/>
    <mergeCell ref="CO106:DD106"/>
    <mergeCell ref="A103:F103"/>
    <mergeCell ref="H103:Y103"/>
    <mergeCell ref="Z103:AJ103"/>
    <mergeCell ref="AK103:AU103"/>
    <mergeCell ref="AV103:BL103"/>
    <mergeCell ref="BM103:BZ103"/>
    <mergeCell ref="CA103:CN103"/>
    <mergeCell ref="CO103:DD103"/>
    <mergeCell ref="A104:F104"/>
    <mergeCell ref="H104:Y104"/>
    <mergeCell ref="Z104:AJ104"/>
    <mergeCell ref="AK104:AU104"/>
    <mergeCell ref="AV104:BL104"/>
    <mergeCell ref="BM104:BZ104"/>
    <mergeCell ref="CA104:CN104"/>
    <mergeCell ref="CO104:DD104"/>
  </mergeCells>
  <pageMargins left="0.33" right="0.31496062992125984" top="0.17" bottom="0.2" header="0.19685039370078741" footer="0.18"/>
  <pageSetup paperSize="9" scale="61" orientation="portrait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СЕМ Форма 3 - б</vt:lpstr>
      <vt:lpstr>'СЕМ Форма 3 - б'!Область_печати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lsokolova</dc:creator>
  <cp:lastModifiedBy>Кухарчук Екатерина Николаевна</cp:lastModifiedBy>
  <dcterms:created xsi:type="dcterms:W3CDTF">2013-05-22T09:44:08Z</dcterms:created>
  <dcterms:modified xsi:type="dcterms:W3CDTF">2022-05-23T11:29:59Z</dcterms:modified>
</cp:coreProperties>
</file>